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/>
  <mc:AlternateContent xmlns:mc="http://schemas.openxmlformats.org/markup-compatibility/2006">
    <mc:Choice Requires="x15">
      <x15ac:absPath xmlns:x15ac="http://schemas.microsoft.com/office/spreadsheetml/2010/11/ac" url="C:\Users\Računovotkinja\Desktop\IZVRŠENJE FINANCIJSKOG PLANA\01.01.-30.06.2023\"/>
    </mc:Choice>
  </mc:AlternateContent>
  <xr:revisionPtr revIDLastSave="0" documentId="13_ncr:1_{9F2E7A37-6FBA-4EC1-B2A5-A8704D115AB6}" xr6:coauthVersionLast="36" xr6:coauthVersionMax="36" xr10:uidLastSave="{00000000-0000-0000-0000-000000000000}"/>
  <bookViews>
    <workbookView xWindow="0" yWindow="0" windowWidth="28800" windowHeight="11925" xr2:uid="{00000000-000D-0000-FFFF-FFFF00000000}"/>
  </bookViews>
  <sheets>
    <sheet name="SAŽETAK" sheetId="1" r:id="rId1"/>
    <sheet name=" Račun prihoda i rashoda" sheetId="3" r:id="rId2"/>
    <sheet name="Rashodi i prihodi prema izvoru" sheetId="8" r:id="rId3"/>
    <sheet name="Rashodi prema funkcijskoj k " sheetId="11" r:id="rId4"/>
    <sheet name="Račun financiranja " sheetId="9" r:id="rId5"/>
    <sheet name="Račun fin prema izvorima f" sheetId="10" r:id="rId6"/>
    <sheet name="Programska klasifikacija" sheetId="7" r:id="rId7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0" i="7" l="1"/>
  <c r="H60" i="7"/>
  <c r="I60" i="7" s="1"/>
  <c r="I61" i="7"/>
  <c r="H159" i="7" l="1"/>
  <c r="H144" i="7"/>
  <c r="H156" i="7"/>
  <c r="H112" i="7"/>
  <c r="H128" i="7"/>
  <c r="H127" i="7" s="1"/>
  <c r="H85" i="7"/>
  <c r="H153" i="7" l="1"/>
  <c r="H143" i="7" s="1"/>
  <c r="H111" i="7"/>
  <c r="H10" i="7"/>
  <c r="H13" i="7"/>
  <c r="H17" i="7"/>
  <c r="I23" i="7"/>
  <c r="I41" i="7"/>
  <c r="I42" i="7"/>
  <c r="I43" i="7"/>
  <c r="I44" i="7"/>
  <c r="G17" i="7" l="1"/>
  <c r="I107" i="7"/>
  <c r="I108" i="7"/>
  <c r="I109" i="7"/>
  <c r="G106" i="7"/>
  <c r="G85" i="7" s="1"/>
  <c r="I106" i="7" l="1"/>
  <c r="I64" i="7"/>
  <c r="I65" i="7"/>
  <c r="I72" i="7"/>
  <c r="I69" i="7"/>
  <c r="I70" i="7"/>
  <c r="H63" i="7"/>
  <c r="I62" i="7" s="1"/>
  <c r="H68" i="7"/>
  <c r="I68" i="7" s="1"/>
  <c r="H71" i="7"/>
  <c r="H67" i="7" l="1"/>
  <c r="I63" i="7"/>
  <c r="I73" i="7"/>
  <c r="I71" i="7"/>
  <c r="I66" i="7"/>
  <c r="H98" i="7"/>
  <c r="I100" i="7"/>
  <c r="I92" i="7"/>
  <c r="I93" i="7"/>
  <c r="I94" i="7"/>
  <c r="I97" i="7"/>
  <c r="I96" i="7"/>
  <c r="I77" i="7"/>
  <c r="I76" i="7"/>
  <c r="I75" i="7"/>
  <c r="I74" i="7"/>
  <c r="I118" i="7"/>
  <c r="I117" i="7"/>
  <c r="I125" i="7"/>
  <c r="I67" i="7" l="1"/>
  <c r="G128" i="7"/>
  <c r="I156" i="7"/>
  <c r="I158" i="7"/>
  <c r="I157" i="7"/>
  <c r="G168" i="7"/>
  <c r="G153" i="7"/>
  <c r="G144" i="7"/>
  <c r="G143" i="7" l="1"/>
  <c r="G59" i="3" l="1"/>
  <c r="G71" i="3"/>
  <c r="G80" i="3"/>
  <c r="J64" i="3" l="1"/>
  <c r="J80" i="3"/>
  <c r="L104" i="3"/>
  <c r="K104" i="3"/>
  <c r="J103" i="3"/>
  <c r="L103" i="3" s="1"/>
  <c r="J102" i="3"/>
  <c r="L102" i="3" s="1"/>
  <c r="I103" i="3"/>
  <c r="I102" i="3"/>
  <c r="G102" i="3"/>
  <c r="L121" i="3"/>
  <c r="K121" i="3"/>
  <c r="J120" i="3"/>
  <c r="J119" i="3"/>
  <c r="L119" i="3" s="1"/>
  <c r="I120" i="3"/>
  <c r="I119" i="3"/>
  <c r="G120" i="3"/>
  <c r="G119" i="3"/>
  <c r="I64" i="3"/>
  <c r="L70" i="3"/>
  <c r="K70" i="3"/>
  <c r="I59" i="3"/>
  <c r="G100" i="3"/>
  <c r="K21" i="3"/>
  <c r="L21" i="3"/>
  <c r="K16" i="3"/>
  <c r="K120" i="3" l="1"/>
  <c r="K119" i="3"/>
  <c r="K102" i="3"/>
  <c r="L120" i="3"/>
  <c r="G15" i="3"/>
  <c r="L19" i="3"/>
  <c r="K19" i="3"/>
  <c r="J20" i="3"/>
  <c r="I20" i="3"/>
  <c r="G20" i="3"/>
  <c r="G18" i="3"/>
  <c r="K15" i="1"/>
  <c r="K20" i="3" l="1"/>
  <c r="L20" i="3"/>
  <c r="I13" i="7"/>
  <c r="I14" i="7"/>
  <c r="I15" i="7"/>
  <c r="I16" i="7"/>
  <c r="I18" i="7"/>
  <c r="I19" i="7"/>
  <c r="I20" i="7"/>
  <c r="I21" i="7"/>
  <c r="I22" i="7"/>
  <c r="I25" i="7"/>
  <c r="I26" i="7"/>
  <c r="I27" i="7"/>
  <c r="I28" i="7"/>
  <c r="I29" i="7"/>
  <c r="I30" i="7"/>
  <c r="I31" i="7"/>
  <c r="I32" i="7"/>
  <c r="I34" i="7"/>
  <c r="I35" i="7"/>
  <c r="I36" i="7"/>
  <c r="I37" i="7"/>
  <c r="I38" i="7"/>
  <c r="I39" i="7"/>
  <c r="I40" i="7"/>
  <c r="I45" i="7"/>
  <c r="I46" i="7"/>
  <c r="I47" i="7"/>
  <c r="I48" i="7"/>
  <c r="I49" i="7"/>
  <c r="I50" i="7"/>
  <c r="I51" i="7"/>
  <c r="I52" i="7"/>
  <c r="I53" i="7"/>
  <c r="I54" i="7"/>
  <c r="I55" i="7"/>
  <c r="I56" i="7"/>
  <c r="I57" i="7"/>
  <c r="I58" i="7"/>
  <c r="I59" i="7"/>
  <c r="I78" i="7"/>
  <c r="I79" i="7"/>
  <c r="I80" i="7"/>
  <c r="I81" i="7"/>
  <c r="I82" i="7"/>
  <c r="I83" i="7"/>
  <c r="I88" i="7"/>
  <c r="I89" i="7"/>
  <c r="I90" i="7"/>
  <c r="I91" i="7"/>
  <c r="I99" i="7"/>
  <c r="I101" i="7"/>
  <c r="I102" i="7"/>
  <c r="I103" i="7"/>
  <c r="I104" i="7"/>
  <c r="I112" i="7"/>
  <c r="I113" i="7"/>
  <c r="I114" i="7"/>
  <c r="I115" i="7"/>
  <c r="I116" i="7"/>
  <c r="I119" i="7"/>
  <c r="I120" i="7"/>
  <c r="I121" i="7"/>
  <c r="I122" i="7"/>
  <c r="I123" i="7"/>
  <c r="I124" i="7"/>
  <c r="I126" i="7"/>
  <c r="I128" i="7"/>
  <c r="I129" i="7"/>
  <c r="I130" i="7"/>
  <c r="I131" i="7"/>
  <c r="I132" i="7"/>
  <c r="I133" i="7"/>
  <c r="I134" i="7"/>
  <c r="I135" i="7"/>
  <c r="I136" i="7"/>
  <c r="I137" i="7"/>
  <c r="I138" i="7"/>
  <c r="I139" i="7"/>
  <c r="I140" i="7"/>
  <c r="I141" i="7"/>
  <c r="I142" i="7"/>
  <c r="I144" i="7"/>
  <c r="I145" i="7"/>
  <c r="I146" i="7"/>
  <c r="I147" i="7"/>
  <c r="I148" i="7"/>
  <c r="I149" i="7"/>
  <c r="I150" i="7"/>
  <c r="I151" i="7"/>
  <c r="I152" i="7"/>
  <c r="I153" i="7"/>
  <c r="I154" i="7"/>
  <c r="I155" i="7"/>
  <c r="I159" i="7"/>
  <c r="I160" i="7"/>
  <c r="I161" i="7"/>
  <c r="I162" i="7"/>
  <c r="I163" i="7"/>
  <c r="I164" i="7"/>
  <c r="I165" i="7"/>
  <c r="I166" i="7"/>
  <c r="I167" i="7"/>
  <c r="I168" i="7"/>
  <c r="I169" i="7"/>
  <c r="I170" i="7"/>
  <c r="I171" i="7"/>
  <c r="I172" i="7"/>
  <c r="I173" i="7"/>
  <c r="I174" i="7"/>
  <c r="I175" i="7"/>
  <c r="I176" i="7"/>
  <c r="I177" i="7"/>
  <c r="I178" i="7"/>
  <c r="I179" i="7"/>
  <c r="I180" i="7"/>
  <c r="I181" i="7"/>
  <c r="I182" i="7"/>
  <c r="I183" i="7"/>
  <c r="I184" i="7"/>
  <c r="I185" i="7"/>
  <c r="I186" i="7"/>
  <c r="I189" i="7"/>
  <c r="I190" i="7"/>
  <c r="I191" i="7"/>
  <c r="I192" i="7"/>
  <c r="I193" i="7"/>
  <c r="I194" i="7"/>
  <c r="I195" i="7"/>
  <c r="I196" i="7"/>
  <c r="I197" i="7"/>
  <c r="I198" i="7"/>
  <c r="I143" i="7"/>
  <c r="G127" i="7"/>
  <c r="G111" i="7" s="1"/>
  <c r="G8" i="7" s="1"/>
  <c r="I98" i="7"/>
  <c r="G87" i="7"/>
  <c r="I86" i="7" s="1"/>
  <c r="G33" i="7"/>
  <c r="G24" i="7"/>
  <c r="I17" i="7"/>
  <c r="G37" i="10"/>
  <c r="H37" i="10"/>
  <c r="G40" i="10"/>
  <c r="H40" i="10"/>
  <c r="G51" i="10"/>
  <c r="H51" i="10"/>
  <c r="G60" i="10"/>
  <c r="H60" i="10"/>
  <c r="G62" i="10"/>
  <c r="H62" i="10"/>
  <c r="G64" i="10"/>
  <c r="H64" i="10"/>
  <c r="G65" i="10"/>
  <c r="H65" i="10"/>
  <c r="G80" i="10"/>
  <c r="H80" i="10"/>
  <c r="G83" i="10"/>
  <c r="H83" i="10"/>
  <c r="L10" i="9"/>
  <c r="L11" i="9"/>
  <c r="L15" i="9"/>
  <c r="K10" i="9"/>
  <c r="K11" i="9"/>
  <c r="K15" i="9"/>
  <c r="H16" i="11"/>
  <c r="H17" i="11"/>
  <c r="E15" i="11"/>
  <c r="H83" i="8"/>
  <c r="G80" i="8"/>
  <c r="H80" i="8"/>
  <c r="H60" i="8"/>
  <c r="H62" i="8"/>
  <c r="H64" i="8"/>
  <c r="H65" i="8"/>
  <c r="H51" i="8"/>
  <c r="H40" i="8"/>
  <c r="H37" i="8"/>
  <c r="H34" i="8"/>
  <c r="H17" i="8"/>
  <c r="H19" i="8"/>
  <c r="H22" i="8"/>
  <c r="H8" i="8"/>
  <c r="E87" i="8"/>
  <c r="E85" i="8"/>
  <c r="E82" i="8"/>
  <c r="E77" i="8"/>
  <c r="E63" i="8" s="1"/>
  <c r="E71" i="8"/>
  <c r="E67" i="8"/>
  <c r="E61" i="8"/>
  <c r="E59" i="8"/>
  <c r="E57" i="8"/>
  <c r="E50" i="8"/>
  <c r="E44" i="8"/>
  <c r="E42" i="8"/>
  <c r="E39" i="8"/>
  <c r="E28" i="8"/>
  <c r="E24" i="8"/>
  <c r="E20" i="8"/>
  <c r="E18" i="8"/>
  <c r="E16" i="8"/>
  <c r="E14" i="8"/>
  <c r="E7" i="8"/>
  <c r="L50" i="3"/>
  <c r="L51" i="3"/>
  <c r="L52" i="3"/>
  <c r="L54" i="3"/>
  <c r="L56" i="3"/>
  <c r="L57" i="3"/>
  <c r="L60" i="3"/>
  <c r="L61" i="3"/>
  <c r="L62" i="3"/>
  <c r="L63" i="3"/>
  <c r="L65" i="3"/>
  <c r="L66" i="3"/>
  <c r="L67" i="3"/>
  <c r="L68" i="3"/>
  <c r="L69" i="3"/>
  <c r="L72" i="3"/>
  <c r="L73" i="3"/>
  <c r="L74" i="3"/>
  <c r="L75" i="3"/>
  <c r="L76" i="3"/>
  <c r="L77" i="3"/>
  <c r="L78" i="3"/>
  <c r="L79" i="3"/>
  <c r="L81" i="3"/>
  <c r="L82" i="3"/>
  <c r="L83" i="3"/>
  <c r="L84" i="3"/>
  <c r="L85" i="3"/>
  <c r="L86" i="3"/>
  <c r="L89" i="3"/>
  <c r="L90" i="3"/>
  <c r="L93" i="3"/>
  <c r="L95" i="3"/>
  <c r="L97" i="3"/>
  <c r="L98" i="3"/>
  <c r="L101" i="3"/>
  <c r="L108" i="3"/>
  <c r="L111" i="3"/>
  <c r="L112" i="3"/>
  <c r="L113" i="3"/>
  <c r="L115" i="3"/>
  <c r="L116" i="3"/>
  <c r="L118" i="3"/>
  <c r="K50" i="3"/>
  <c r="K51" i="3"/>
  <c r="K52" i="3"/>
  <c r="K54" i="3"/>
  <c r="K56" i="3"/>
  <c r="K57" i="3"/>
  <c r="K60" i="3"/>
  <c r="K61" i="3"/>
  <c r="K62" i="3"/>
  <c r="K63" i="3"/>
  <c r="K65" i="3"/>
  <c r="K66" i="3"/>
  <c r="K67" i="3"/>
  <c r="K68" i="3"/>
  <c r="K69" i="3"/>
  <c r="K72" i="3"/>
  <c r="K73" i="3"/>
  <c r="K74" i="3"/>
  <c r="K75" i="3"/>
  <c r="K76" i="3"/>
  <c r="K77" i="3"/>
  <c r="K78" i="3"/>
  <c r="K79" i="3"/>
  <c r="K81" i="3"/>
  <c r="K82" i="3"/>
  <c r="K83" i="3"/>
  <c r="K84" i="3"/>
  <c r="K85" i="3"/>
  <c r="K86" i="3"/>
  <c r="K89" i="3"/>
  <c r="K90" i="3"/>
  <c r="K93" i="3"/>
  <c r="K95" i="3"/>
  <c r="K97" i="3"/>
  <c r="K98" i="3"/>
  <c r="K101" i="3"/>
  <c r="K108" i="3"/>
  <c r="K111" i="3"/>
  <c r="K112" i="3"/>
  <c r="K113" i="3"/>
  <c r="K115" i="3"/>
  <c r="K116" i="3"/>
  <c r="K118" i="3"/>
  <c r="I117" i="3"/>
  <c r="I110" i="3"/>
  <c r="I109" i="3" s="1"/>
  <c r="I107" i="3"/>
  <c r="I106" i="3" s="1"/>
  <c r="I100" i="3"/>
  <c r="I99" i="3" s="1"/>
  <c r="I88" i="3"/>
  <c r="I87" i="3" s="1"/>
  <c r="I80" i="3"/>
  <c r="I71" i="3"/>
  <c r="I55" i="3"/>
  <c r="I53" i="3"/>
  <c r="I49" i="3"/>
  <c r="L14" i="3"/>
  <c r="L16" i="3"/>
  <c r="L17" i="3"/>
  <c r="L24" i="3"/>
  <c r="L26" i="3"/>
  <c r="L29" i="3"/>
  <c r="L32" i="3"/>
  <c r="L35" i="3"/>
  <c r="L36" i="3"/>
  <c r="L40" i="3"/>
  <c r="I39" i="3"/>
  <c r="I38" i="3" s="1"/>
  <c r="I37" i="3" s="1"/>
  <c r="I34" i="3"/>
  <c r="I33" i="3" s="1"/>
  <c r="I31" i="3"/>
  <c r="I30" i="3" s="1"/>
  <c r="I28" i="3"/>
  <c r="I27" i="3" s="1"/>
  <c r="I25" i="3"/>
  <c r="I23" i="3"/>
  <c r="I15" i="3"/>
  <c r="I13" i="3"/>
  <c r="L11" i="1"/>
  <c r="L13" i="1"/>
  <c r="L14" i="1"/>
  <c r="L15" i="1"/>
  <c r="L10" i="1"/>
  <c r="I23" i="1"/>
  <c r="I16" i="1"/>
  <c r="G16" i="11"/>
  <c r="G17" i="11"/>
  <c r="K14" i="3"/>
  <c r="K17" i="3"/>
  <c r="K24" i="3"/>
  <c r="K26" i="3"/>
  <c r="K29" i="3"/>
  <c r="K32" i="3"/>
  <c r="K35" i="3"/>
  <c r="K36" i="3"/>
  <c r="K40" i="3"/>
  <c r="I105" i="3" l="1"/>
  <c r="I127" i="7"/>
  <c r="I111" i="7"/>
  <c r="G12" i="7"/>
  <c r="G11" i="7" s="1"/>
  <c r="G10" i="7" s="1"/>
  <c r="I10" i="7" s="1"/>
  <c r="I87" i="7"/>
  <c r="E14" i="11"/>
  <c r="E49" i="8"/>
  <c r="E6" i="8"/>
  <c r="I58" i="3"/>
  <c r="I48" i="3"/>
  <c r="I12" i="3"/>
  <c r="I22" i="3"/>
  <c r="I11" i="3" s="1"/>
  <c r="I10" i="3" s="1"/>
  <c r="I47" i="3" l="1"/>
  <c r="I11" i="7"/>
  <c r="I46" i="3"/>
  <c r="I85" i="7" l="1"/>
  <c r="H188" i="7"/>
  <c r="I9" i="7"/>
  <c r="H33" i="7"/>
  <c r="I33" i="7" s="1"/>
  <c r="H24" i="7"/>
  <c r="I24" i="7" s="1"/>
  <c r="I188" i="7" l="1"/>
  <c r="H8" i="7"/>
  <c r="I8" i="7" s="1"/>
  <c r="H12" i="7"/>
  <c r="I12" i="7" s="1"/>
  <c r="F87" i="10" l="1"/>
  <c r="E87" i="10"/>
  <c r="D87" i="10"/>
  <c r="C87" i="10"/>
  <c r="F85" i="10"/>
  <c r="E85" i="10"/>
  <c r="D85" i="10"/>
  <c r="C85" i="10"/>
  <c r="F82" i="10"/>
  <c r="E82" i="10"/>
  <c r="D82" i="10"/>
  <c r="C82" i="10"/>
  <c r="F77" i="10"/>
  <c r="E77" i="10"/>
  <c r="D77" i="10"/>
  <c r="C77" i="10"/>
  <c r="F71" i="10"/>
  <c r="E71" i="10"/>
  <c r="D71" i="10"/>
  <c r="C71" i="10"/>
  <c r="F67" i="10"/>
  <c r="E67" i="10"/>
  <c r="D67" i="10"/>
  <c r="C67" i="10"/>
  <c r="F61" i="10"/>
  <c r="E61" i="10"/>
  <c r="D61" i="10"/>
  <c r="C61" i="10"/>
  <c r="F59" i="10"/>
  <c r="E59" i="10"/>
  <c r="D59" i="10"/>
  <c r="C59" i="10"/>
  <c r="F57" i="10"/>
  <c r="E57" i="10"/>
  <c r="D57" i="10"/>
  <c r="C57" i="10"/>
  <c r="F50" i="10"/>
  <c r="E50" i="10"/>
  <c r="D50" i="10"/>
  <c r="C50" i="10"/>
  <c r="F44" i="10"/>
  <c r="E44" i="10"/>
  <c r="D44" i="10"/>
  <c r="C44" i="10"/>
  <c r="F42" i="10"/>
  <c r="E42" i="10"/>
  <c r="D42" i="10"/>
  <c r="C42" i="10"/>
  <c r="F39" i="10"/>
  <c r="E39" i="10"/>
  <c r="D39" i="10"/>
  <c r="C39" i="10"/>
  <c r="F34" i="10"/>
  <c r="E34" i="10"/>
  <c r="D34" i="10"/>
  <c r="C34" i="10"/>
  <c r="F28" i="10"/>
  <c r="E28" i="10"/>
  <c r="D28" i="10"/>
  <c r="C28" i="10"/>
  <c r="F24" i="10"/>
  <c r="E24" i="10"/>
  <c r="E23" i="10" s="1"/>
  <c r="E22" i="10" s="1"/>
  <c r="E21" i="10" s="1"/>
  <c r="E20" i="10" s="1"/>
  <c r="E19" i="10" s="1"/>
  <c r="E18" i="10" s="1"/>
  <c r="E17" i="10" s="1"/>
  <c r="D24" i="10"/>
  <c r="C24" i="10"/>
  <c r="D18" i="10"/>
  <c r="C18" i="10"/>
  <c r="E16" i="10"/>
  <c r="D16" i="10"/>
  <c r="C16" i="10"/>
  <c r="F14" i="10"/>
  <c r="E14" i="10"/>
  <c r="D14" i="10"/>
  <c r="C14" i="10"/>
  <c r="F7" i="10"/>
  <c r="E7" i="10"/>
  <c r="D7" i="10"/>
  <c r="C7" i="10"/>
  <c r="H9" i="9"/>
  <c r="H8" i="9" s="1"/>
  <c r="H7" i="9" s="1"/>
  <c r="I9" i="9"/>
  <c r="I8" i="9" s="1"/>
  <c r="I7" i="9" s="1"/>
  <c r="J9" i="9"/>
  <c r="G9" i="9"/>
  <c r="G8" i="9" s="1"/>
  <c r="G7" i="9" s="1"/>
  <c r="H14" i="9"/>
  <c r="H13" i="9" s="1"/>
  <c r="H12" i="9" s="1"/>
  <c r="I14" i="9"/>
  <c r="I13" i="9" s="1"/>
  <c r="I12" i="9" s="1"/>
  <c r="J14" i="9"/>
  <c r="G14" i="9"/>
  <c r="G13" i="9" s="1"/>
  <c r="G12" i="9" s="1"/>
  <c r="F15" i="11"/>
  <c r="C15" i="11"/>
  <c r="J16" i="1"/>
  <c r="L16" i="1" s="1"/>
  <c r="J88" i="3"/>
  <c r="G88" i="3"/>
  <c r="G87" i="3" s="1"/>
  <c r="J55" i="3"/>
  <c r="G55" i="3"/>
  <c r="J117" i="3"/>
  <c r="G117" i="3"/>
  <c r="J110" i="3"/>
  <c r="J107" i="3"/>
  <c r="G107" i="3"/>
  <c r="G106" i="3" s="1"/>
  <c r="J100" i="3"/>
  <c r="G99" i="3"/>
  <c r="G96" i="3"/>
  <c r="G94" i="3"/>
  <c r="G92" i="3"/>
  <c r="J71" i="3"/>
  <c r="G64" i="3"/>
  <c r="G58" i="3" s="1"/>
  <c r="J59" i="3"/>
  <c r="J53" i="3"/>
  <c r="G53" i="3"/>
  <c r="J49" i="3"/>
  <c r="G49" i="3"/>
  <c r="J34" i="3"/>
  <c r="G34" i="3"/>
  <c r="G31" i="3"/>
  <c r="J28" i="3"/>
  <c r="G28" i="3"/>
  <c r="L23" i="3"/>
  <c r="G23" i="3"/>
  <c r="K23" i="3" s="1"/>
  <c r="J18" i="3"/>
  <c r="J15" i="3"/>
  <c r="J13" i="3"/>
  <c r="G13" i="3"/>
  <c r="G12" i="3" s="1"/>
  <c r="J39" i="3"/>
  <c r="G39" i="3"/>
  <c r="G38" i="3" s="1"/>
  <c r="G37" i="3" s="1"/>
  <c r="G8" i="8"/>
  <c r="G17" i="8"/>
  <c r="G19" i="8"/>
  <c r="G22" i="8"/>
  <c r="G40" i="8"/>
  <c r="G51" i="8"/>
  <c r="G60" i="8"/>
  <c r="G62" i="8"/>
  <c r="G65" i="8"/>
  <c r="G83" i="8"/>
  <c r="F87" i="8"/>
  <c r="F85" i="8"/>
  <c r="F82" i="8"/>
  <c r="H82" i="8" s="1"/>
  <c r="F77" i="8"/>
  <c r="F71" i="8"/>
  <c r="F67" i="8"/>
  <c r="F61" i="8"/>
  <c r="H61" i="8" s="1"/>
  <c r="F59" i="8"/>
  <c r="H59" i="8" s="1"/>
  <c r="F57" i="8"/>
  <c r="F50" i="8"/>
  <c r="H50" i="8" s="1"/>
  <c r="F44" i="8"/>
  <c r="F42" i="8"/>
  <c r="F39" i="8"/>
  <c r="H39" i="8" s="1"/>
  <c r="F28" i="8"/>
  <c r="F24" i="8"/>
  <c r="F20" i="8" s="1"/>
  <c r="H20" i="8" s="1"/>
  <c r="F18" i="8"/>
  <c r="H18" i="8" s="1"/>
  <c r="F16" i="8"/>
  <c r="H16" i="8" s="1"/>
  <c r="F14" i="8"/>
  <c r="F7" i="8"/>
  <c r="H7" i="8" s="1"/>
  <c r="C44" i="8"/>
  <c r="C42" i="8"/>
  <c r="C39" i="8"/>
  <c r="G39" i="8" s="1"/>
  <c r="C34" i="8"/>
  <c r="C28" i="8"/>
  <c r="C24" i="8"/>
  <c r="C18" i="8"/>
  <c r="C16" i="8"/>
  <c r="C14" i="8"/>
  <c r="C7" i="8"/>
  <c r="C87" i="8"/>
  <c r="C85" i="8"/>
  <c r="C82" i="8"/>
  <c r="C77" i="8"/>
  <c r="C71" i="8"/>
  <c r="C67" i="8"/>
  <c r="C61" i="8"/>
  <c r="C59" i="8"/>
  <c r="C57" i="8"/>
  <c r="C50" i="8"/>
  <c r="J23" i="1"/>
  <c r="K23" i="1"/>
  <c r="L23" i="1"/>
  <c r="G23" i="1"/>
  <c r="K11" i="1"/>
  <c r="K14" i="1"/>
  <c r="G28" i="10" l="1"/>
  <c r="H28" i="10"/>
  <c r="K14" i="9"/>
  <c r="L14" i="9"/>
  <c r="K9" i="9"/>
  <c r="L9" i="9"/>
  <c r="G34" i="10"/>
  <c r="H34" i="10"/>
  <c r="G44" i="10"/>
  <c r="H44" i="10"/>
  <c r="G59" i="10"/>
  <c r="H59" i="10"/>
  <c r="G71" i="10"/>
  <c r="H71" i="10"/>
  <c r="G85" i="10"/>
  <c r="H85" i="10"/>
  <c r="G67" i="10"/>
  <c r="H67" i="10"/>
  <c r="C20" i="10"/>
  <c r="D20" i="10"/>
  <c r="G42" i="10"/>
  <c r="H42" i="10"/>
  <c r="J13" i="9"/>
  <c r="J8" i="9"/>
  <c r="G24" i="10"/>
  <c r="H24" i="10"/>
  <c r="F23" i="10"/>
  <c r="G39" i="10"/>
  <c r="H39" i="10"/>
  <c r="G50" i="10"/>
  <c r="H50" i="10"/>
  <c r="G61" i="10"/>
  <c r="H61" i="10"/>
  <c r="G77" i="10"/>
  <c r="H77" i="10"/>
  <c r="G87" i="10"/>
  <c r="H87" i="10"/>
  <c r="G82" i="10"/>
  <c r="H82" i="10"/>
  <c r="C63" i="10"/>
  <c r="G57" i="10"/>
  <c r="H57" i="10"/>
  <c r="F63" i="8"/>
  <c r="H63" i="8" s="1"/>
  <c r="G14" i="10"/>
  <c r="H14" i="10"/>
  <c r="D63" i="10"/>
  <c r="G15" i="11"/>
  <c r="F14" i="11"/>
  <c r="H14" i="11" s="1"/>
  <c r="H15" i="11"/>
  <c r="C14" i="11"/>
  <c r="G50" i="8"/>
  <c r="G77" i="8"/>
  <c r="H77" i="8"/>
  <c r="G82" i="8"/>
  <c r="G61" i="8"/>
  <c r="G59" i="8"/>
  <c r="G18" i="8"/>
  <c r="G16" i="8"/>
  <c r="F6" i="8"/>
  <c r="H6" i="8" s="1"/>
  <c r="G7" i="8"/>
  <c r="G91" i="3"/>
  <c r="J91" i="3"/>
  <c r="L15" i="3"/>
  <c r="K15" i="3"/>
  <c r="K18" i="3"/>
  <c r="L18" i="3"/>
  <c r="J12" i="3"/>
  <c r="K94" i="3"/>
  <c r="L94" i="3"/>
  <c r="L55" i="3"/>
  <c r="K55" i="3"/>
  <c r="L25" i="3"/>
  <c r="K25" i="3"/>
  <c r="K59" i="3"/>
  <c r="L59" i="3"/>
  <c r="L96" i="3"/>
  <c r="K96" i="3"/>
  <c r="J87" i="3"/>
  <c r="L88" i="3"/>
  <c r="K88" i="3"/>
  <c r="J27" i="3"/>
  <c r="L28" i="3"/>
  <c r="L64" i="3"/>
  <c r="K64" i="3"/>
  <c r="L53" i="3"/>
  <c r="K53" i="3"/>
  <c r="J99" i="3"/>
  <c r="L100" i="3"/>
  <c r="K100" i="3"/>
  <c r="K71" i="3"/>
  <c r="L71" i="3"/>
  <c r="K80" i="3"/>
  <c r="L80" i="3"/>
  <c r="K110" i="3"/>
  <c r="L110" i="3"/>
  <c r="L49" i="3"/>
  <c r="K49" i="3"/>
  <c r="J38" i="3"/>
  <c r="L39" i="3"/>
  <c r="K39" i="3"/>
  <c r="J30" i="3"/>
  <c r="L30" i="3" s="1"/>
  <c r="L31" i="3"/>
  <c r="K13" i="3"/>
  <c r="L13" i="3"/>
  <c r="J106" i="3"/>
  <c r="K107" i="3"/>
  <c r="L107" i="3"/>
  <c r="J33" i="3"/>
  <c r="L33" i="3" s="1"/>
  <c r="L34" i="3"/>
  <c r="K92" i="3"/>
  <c r="L92" i="3"/>
  <c r="L117" i="3"/>
  <c r="K117" i="3"/>
  <c r="G33" i="3"/>
  <c r="K34" i="3"/>
  <c r="G30" i="3"/>
  <c r="K31" i="3"/>
  <c r="G27" i="3"/>
  <c r="K28" i="3"/>
  <c r="J25" i="1"/>
  <c r="F63" i="10"/>
  <c r="E63" i="10"/>
  <c r="E49" i="10" s="1"/>
  <c r="D49" i="10"/>
  <c r="E6" i="10"/>
  <c r="C49" i="10"/>
  <c r="C6" i="10"/>
  <c r="D6" i="10"/>
  <c r="K10" i="1"/>
  <c r="K13" i="1"/>
  <c r="G48" i="3"/>
  <c r="J109" i="3"/>
  <c r="G109" i="3"/>
  <c r="G105" i="3" s="1"/>
  <c r="K103" i="3" s="1"/>
  <c r="J58" i="3"/>
  <c r="J48" i="3"/>
  <c r="L22" i="3"/>
  <c r="L12" i="3"/>
  <c r="K12" i="3"/>
  <c r="F49" i="8"/>
  <c r="H49" i="8" s="1"/>
  <c r="C20" i="8"/>
  <c r="C6" i="8" s="1"/>
  <c r="C63" i="8"/>
  <c r="G16" i="1"/>
  <c r="K16" i="1" s="1"/>
  <c r="L13" i="9" l="1"/>
  <c r="K13" i="9"/>
  <c r="J12" i="9"/>
  <c r="F49" i="10"/>
  <c r="H63" i="10"/>
  <c r="G63" i="10"/>
  <c r="J47" i="3"/>
  <c r="J105" i="3"/>
  <c r="J46" i="3" s="1"/>
  <c r="G23" i="10"/>
  <c r="F22" i="10"/>
  <c r="H23" i="10"/>
  <c r="K8" i="9"/>
  <c r="L8" i="9"/>
  <c r="J7" i="9"/>
  <c r="G14" i="11"/>
  <c r="G6" i="8"/>
  <c r="G20" i="8"/>
  <c r="L91" i="3"/>
  <c r="K91" i="3"/>
  <c r="L27" i="3"/>
  <c r="K27" i="3"/>
  <c r="K30" i="3"/>
  <c r="K33" i="3"/>
  <c r="K87" i="3"/>
  <c r="L87" i="3"/>
  <c r="K106" i="3"/>
  <c r="L106" i="3"/>
  <c r="K58" i="3"/>
  <c r="L58" i="3"/>
  <c r="K109" i="3"/>
  <c r="L109" i="3"/>
  <c r="K48" i="3"/>
  <c r="L48" i="3"/>
  <c r="K99" i="3"/>
  <c r="L99" i="3"/>
  <c r="J37" i="3"/>
  <c r="K38" i="3"/>
  <c r="L38" i="3"/>
  <c r="K22" i="3"/>
  <c r="C49" i="8"/>
  <c r="G49" i="8" s="1"/>
  <c r="G63" i="8"/>
  <c r="G47" i="3"/>
  <c r="G46" i="3" s="1"/>
  <c r="J11" i="3"/>
  <c r="G11" i="3"/>
  <c r="G10" i="3" s="1"/>
  <c r="G22" i="10" l="1"/>
  <c r="F21" i="10"/>
  <c r="H22" i="10"/>
  <c r="G49" i="10"/>
  <c r="H49" i="10"/>
  <c r="L12" i="9"/>
  <c r="K12" i="9"/>
  <c r="K7" i="9"/>
  <c r="L7" i="9"/>
  <c r="L105" i="3"/>
  <c r="K105" i="3"/>
  <c r="K47" i="3"/>
  <c r="L47" i="3"/>
  <c r="L37" i="3"/>
  <c r="K37" i="3"/>
  <c r="J10" i="3"/>
  <c r="L10" i="3" s="1"/>
  <c r="L11" i="3"/>
  <c r="K11" i="3"/>
  <c r="H21" i="10" l="1"/>
  <c r="F20" i="10"/>
  <c r="G21" i="10"/>
  <c r="K10" i="3"/>
  <c r="L46" i="3"/>
  <c r="K46" i="3"/>
  <c r="G20" i="10" l="1"/>
  <c r="H20" i="10"/>
  <c r="F19" i="10"/>
  <c r="F18" i="10" l="1"/>
  <c r="G19" i="10"/>
  <c r="H19" i="10"/>
  <c r="H18" i="10" l="1"/>
  <c r="F17" i="10"/>
  <c r="G18" i="10"/>
  <c r="G17" i="10" l="1"/>
  <c r="H17" i="10"/>
  <c r="F16" i="10"/>
  <c r="G16" i="10" l="1"/>
  <c r="H16" i="10"/>
  <c r="F6" i="10"/>
  <c r="H6" i="10" l="1"/>
  <c r="G6" i="10"/>
</calcChain>
</file>

<file path=xl/sharedStrings.xml><?xml version="1.0" encoding="utf-8"?>
<sst xmlns="http://schemas.openxmlformats.org/spreadsheetml/2006/main" count="608" uniqueCount="257">
  <si>
    <t>PRIHODI UKUPNO</t>
  </si>
  <si>
    <t>RASHODI UKUPNO</t>
  </si>
  <si>
    <t>Prihodi poslovanja</t>
  </si>
  <si>
    <t>Prihodi od prodaje nefinancijske imovine</t>
  </si>
  <si>
    <t>Rashodi poslovanja</t>
  </si>
  <si>
    <t>Rashodi za zaposlene</t>
  </si>
  <si>
    <t>Rashodi za nabavu nefinancijske imovine</t>
  </si>
  <si>
    <t>BROJČANA OZNAKA I NAZIV</t>
  </si>
  <si>
    <t>UKUPNI RASHODI</t>
  </si>
  <si>
    <t>01 Opće javne usluge</t>
  </si>
  <si>
    <t>011 Izvršna i zakonodavna tijela, financijski i fiskalni poslovi</t>
  </si>
  <si>
    <t>013 Opće usluge</t>
  </si>
  <si>
    <t>04 Ekonomski poslovi</t>
  </si>
  <si>
    <t>041 Opći ekonomski, trgovački i poslovi vezani uz rad</t>
  </si>
  <si>
    <t>Primici od financijske imovine i zaduživanja</t>
  </si>
  <si>
    <t>Izdaci za financijsku imovinu i otplate zajmova</t>
  </si>
  <si>
    <t>II. POSEBNI DIO</t>
  </si>
  <si>
    <t>I. OPĆI DIO</t>
  </si>
  <si>
    <t>Materijalni rashodi</t>
  </si>
  <si>
    <t>Primici od zaduživanja</t>
  </si>
  <si>
    <t>Izdaci za otplatu glavnice primljenih kredita i zajmova</t>
  </si>
  <si>
    <t>…</t>
  </si>
  <si>
    <t>INDEKS</t>
  </si>
  <si>
    <t xml:space="preserve">IZVJEŠTAJ O PRIHODIMA I RASHODIMA PREMA EKONOMSKOJ KLASIFIKACIJI </t>
  </si>
  <si>
    <t>6=5/2*100</t>
  </si>
  <si>
    <t>7=5/4*100</t>
  </si>
  <si>
    <t>UKUPNI PRIHODI</t>
  </si>
  <si>
    <t>Pomoći iz inozemstva i od subjekata unutar općeg proračuna</t>
  </si>
  <si>
    <t>Tekuće pomoći od inozemnih vlada</t>
  </si>
  <si>
    <t>….</t>
  </si>
  <si>
    <t>Prihodi od prodaje proizvedene dugotrajne imovine</t>
  </si>
  <si>
    <t>Prihodi od prodaje građevinskih objekata</t>
  </si>
  <si>
    <t>Stambeni objekti</t>
  </si>
  <si>
    <t>Plaće (Bruto)</t>
  </si>
  <si>
    <t>Plaće za redovan rad</t>
  </si>
  <si>
    <t>Naknade troškova zaposlenima</t>
  </si>
  <si>
    <t>Službena putovanja</t>
  </si>
  <si>
    <t>31 Vlastiti prihodi</t>
  </si>
  <si>
    <t>3 Vlastiti prihodi</t>
  </si>
  <si>
    <t>21 Doprinosi za mirovinsko osiguranje</t>
  </si>
  <si>
    <t>2 Doprinosi</t>
  </si>
  <si>
    <t>12 Sredstva učešća za pomoći</t>
  </si>
  <si>
    <t>11 Opći prihodi i primici</t>
  </si>
  <si>
    <t>1 Opći prihodi i primici</t>
  </si>
  <si>
    <t>UKUPNO RASHODI</t>
  </si>
  <si>
    <t xml:space="preserve">UKUPNO PRIHODI </t>
  </si>
  <si>
    <t>IZVJEŠTAJ O PRIHODIMA I RASHODIMA PREMA IZVORIMA FINANCIRANJA</t>
  </si>
  <si>
    <t xml:space="preserve">IZVJEŠTAJ RAČUNA FINANCIRANJA PREMA EKONOMSKOJ KLASIFIKACIJI </t>
  </si>
  <si>
    <t>Primljeni krediti i zajmovi od međunarodnih organizacija, institucija i tijela EU te inozemnih vlada</t>
  </si>
  <si>
    <t>Primljeni zajmovi od međunarodnih organizacija</t>
  </si>
  <si>
    <t>Otplata glavnice primljenih kredita i zajmova od međunarodnih organizacija, institucija i tijela EU te inozemnih vlada</t>
  </si>
  <si>
    <t>Otplata glavnice primljenih zajmova od međunarodnih organizacija</t>
  </si>
  <si>
    <t>IZVJEŠTAJ RAČUNA FINANCIRANJA PREMA IZVORIMA FINANCIRANJA</t>
  </si>
  <si>
    <t>IZVJEŠTAJ O RASHODIMA PREMA FUNKCIJSKOJ KLASIFIKACIJI</t>
  </si>
  <si>
    <t>5=4/3*100</t>
  </si>
  <si>
    <t>Napomena:  Iznosi u stupcu "OSTVARENJE/IZVRŠENJE 1.-6. 2022." preračunavaju se iz kuna u eure prema fiksnom tečaju konverzije (1 EUR=7,53450 kuna) i po pravilima za preračunavanje i zaokruživanje.</t>
  </si>
  <si>
    <t>TEKUĆI PLAN 2023.*</t>
  </si>
  <si>
    <t>INDEKS**</t>
  </si>
  <si>
    <t>TEKUĆI PLAN 2023.**</t>
  </si>
  <si>
    <t>IZVORNI PLAN ILI REBALANS 2023.*</t>
  </si>
  <si>
    <t xml:space="preserve">IZVJEŠTAJ O IZVRŠENJU FINANCIJSKOG PLANA PRORAČUNSKOG KORISNIKA JEDINICE LOKALNE I PODRUČNE (REGIONALNE) SAMOUPRAVE ZA PRVO POLUGODIŠTE 2023. 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</si>
  <si>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</si>
  <si>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</si>
  <si>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</si>
  <si>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</si>
  <si>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</si>
  <si>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7 PRIHODI OD PRODAJE NEFINANCIJSKE IMOVINE</t>
  </si>
  <si>
    <t>RAZLIKA PRIMITAKA I IZDATAKA</t>
  </si>
  <si>
    <t>SAŽETAK  RAČUNA PRIHODA I RASHODA I  RAČUNA FINANCIRANJA</t>
  </si>
  <si>
    <t>SAŽETAK  RAČUNA PRIHODA I RASHODA</t>
  </si>
  <si>
    <t xml:space="preserve">OSTVARENJE/IZVRŠENJE 
1.-6.2022. </t>
  </si>
  <si>
    <t xml:space="preserve">OSTVARENJE/IZVRŠENJE 
1.-6.2023. </t>
  </si>
  <si>
    <t>RAZLIKA - VIŠAK MANJAK</t>
  </si>
  <si>
    <t>SAŽETAK RAČUNA FINANCIRANJA</t>
  </si>
  <si>
    <t>PRENESENI VIŠAK/MANJAK IZ PRETHODNE GODINE</t>
  </si>
  <si>
    <t>PRIJENOS  VIŠKA/MANJKA U SLJEDEĆE RAZDOBLJE</t>
  </si>
  <si>
    <t xml:space="preserve">* Opći i posebni dio polugodišnjeg izvještaja o izvršenju proračuna sadrži samo izvorni plan ako od donošenja proračuna nije bilo izmjena i dopuna niti izvršenih preraspodjela odnosno izvorni plan i tekući plan ako je od donošenja proračuna bilo naknadno izvršenih preraspodjela.  
Opći i posebni dio polugodišnjeg izvještaja o izvršenju proračuna sadrži rebalans ako je od donošenja proračuna bilo izmjena i dopuna, odnosno rebalans i tekući plan ako je od izmjena i dopuna proračuna bilo naknadno izvršenih preraspodjela. </t>
  </si>
  <si>
    <t xml:space="preserve"> RAČUN PRIHODA I RASHODA </t>
  </si>
  <si>
    <t xml:space="preserve"> RAČUN FINANCIRANJA</t>
  </si>
  <si>
    <t xml:space="preserve">IZVRŠENJE 
1.-6.2022. </t>
  </si>
  <si>
    <t xml:space="preserve">IZVRŠENJE 
1.-6.2023. </t>
  </si>
  <si>
    <t>IZVJEŠTAJ PO PROGRAMSKOJ KLASIFIKACIJI</t>
  </si>
  <si>
    <t xml:space="preserve"> IZVRŠENJE 
1.-6.2023. </t>
  </si>
  <si>
    <t>SAŽETAK  RAČUNA PRIHODA I RASHODA I  RAČUNA FINANCIRANJA  može sadržavati i dodatne podatke.</t>
  </si>
  <si>
    <t xml:space="preserve">** AKO Opći i Posebni dio polugodišnjeg izvještaja ne sadrži "TEKUĆI PLAN 2023.", "INDEKS"("OSTVARENJE/IZVRŠENJE 1.-6.2023."/"TEKUĆI PLAN 2023.") iskazuje se kao "OSTVARENJE/IZVRŠENJE 1.-6.2023."/"IZVORNI PLAN 2023." ODNOSNO "REBALANS 2023." </t>
  </si>
  <si>
    <t>13 Sredstva učešća za zajmove</t>
  </si>
  <si>
    <t>14 Neutrošena sredstva za financiranje prenesenih EU aktivnosti i projekata, te kapitalnih projekata</t>
  </si>
  <si>
    <t>15 Proračunska zaliha</t>
  </si>
  <si>
    <t>4 Prihodi za posebne namjene</t>
  </si>
  <si>
    <t>43 Ostali prihodi za posebne namjene</t>
  </si>
  <si>
    <t>5 Pomoći</t>
  </si>
  <si>
    <t>51 Pomoći EU</t>
  </si>
  <si>
    <t>52 Ostale pomoći i darovnice</t>
  </si>
  <si>
    <t>53 Inozemne darovnice</t>
  </si>
  <si>
    <t>55 Refundacije iz pomoći EU</t>
  </si>
  <si>
    <t>551 Europski poljoprivredni jamstveni fond</t>
  </si>
  <si>
    <t>552 Švicarski instrument</t>
  </si>
  <si>
    <t>559 Ostale refundacije iz pomoći EU</t>
  </si>
  <si>
    <t>56 Fondovi EU</t>
  </si>
  <si>
    <t>563 Europski fond za regionalni razvoj (EFRR)</t>
  </si>
  <si>
    <t>564 Europski fond za pomorstvo i ribarstvo (EFPR)</t>
  </si>
  <si>
    <t>565 Europski poljoprivredni fond za ruralni razvoj (EPFRR)</t>
  </si>
  <si>
    <t>561 Europski socijalni fond (ESF)</t>
  </si>
  <si>
    <t>562 Kohezijski fond (KF)</t>
  </si>
  <si>
    <t>57 Ostali programi EU</t>
  </si>
  <si>
    <t>571 Schengenski instrument</t>
  </si>
  <si>
    <t>572 Fondovi za izbjeglice i povratak</t>
  </si>
  <si>
    <t>573 Instrumenti EGP i ostali instrument</t>
  </si>
  <si>
    <t>575 Fondovi za unutarnje poslove</t>
  </si>
  <si>
    <t>6 Donacije</t>
  </si>
  <si>
    <t>61 Donacije</t>
  </si>
  <si>
    <t>53 Inozemne donacije</t>
  </si>
  <si>
    <t>71 Prihodi od prodaje ili zamjene nefinancijske imovine i naknada s naslova osiguranje</t>
  </si>
  <si>
    <t>7 Prihodi od prodaje ili zamjene nefinancijske imovine i naknada s naslova osiguranje</t>
  </si>
  <si>
    <t>8 Namjenski primici</t>
  </si>
  <si>
    <t>81 Namjenski primici od zaduživanja</t>
  </si>
  <si>
    <t>82 Namjenski primici od zaduživanja kroz refundacije</t>
  </si>
  <si>
    <t>83 Namjenski primici od inozemnog zaduživanja</t>
  </si>
  <si>
    <t>Pomoći od inozemnih vlada</t>
  </si>
  <si>
    <t>Pomoći proračunskim korisnicima iz proračuna koji im nije nadležan</t>
  </si>
  <si>
    <t>Tekuće pomoći proračunskim korisnicima iz proračuna koji im nije nadležan</t>
  </si>
  <si>
    <t>Kapitalne pomoći proračunskim korisnicima iz proračuna koji im nije nadležan</t>
  </si>
  <si>
    <t>Prihodi od prodaje proizvoda i robe te pruženih usluga i prihodi od donacija</t>
  </si>
  <si>
    <t>Pomoći iz državnog proračuna temeljem prijenosa EU sredstava</t>
  </si>
  <si>
    <t>Tekuće pomoći iz državnog proračuna temeljem prijenosa EU sredstava</t>
  </si>
  <si>
    <t>Prihodi od imovine</t>
  </si>
  <si>
    <t>Prihodi od financijske imovine</t>
  </si>
  <si>
    <t>Prihodi od kamata po viđenju</t>
  </si>
  <si>
    <t>Prihodi od nefinancijske imovine</t>
  </si>
  <si>
    <t>Prihodi od zakupa i iznajmljivanja imovine</t>
  </si>
  <si>
    <t>Prihodi od upravnih i administrativnih pristojbi, pristojbi po posebnim propisima i naknada</t>
  </si>
  <si>
    <t>Prihodi po posebnim propisima</t>
  </si>
  <si>
    <t>Ostali nespomenuti prihodi</t>
  </si>
  <si>
    <t>Donacije od pravnih i fizičkih osoba izvan općeg proračuna i povrat donacija, te povrati po protestiranim jamstvima</t>
  </si>
  <si>
    <t>Tekuće donacije</t>
  </si>
  <si>
    <t>Prihodi iz nadležnog proračuna i od HZZO-a temeljem ugovornih obveza</t>
  </si>
  <si>
    <t>Prihodi iz nadležnog proračuna za financiranje redovne djelatnosti proračunskih korisnika</t>
  </si>
  <si>
    <t>Prihodi iz nadležnog proračuna za financiranje rashoda poslovanja</t>
  </si>
  <si>
    <t>Prihodi iz nadležnog proračuna za nabavu nefinancijske imovine</t>
  </si>
  <si>
    <t>Plaće za prekovremeni rad</t>
  </si>
  <si>
    <t>Plaće za posebne uvjete rada</t>
  </si>
  <si>
    <t>Ostali rashodi za zaposlene</t>
  </si>
  <si>
    <t>Doprinosi na plaće</t>
  </si>
  <si>
    <t>Doprinosi za obvezno zdravstveno osiguranje</t>
  </si>
  <si>
    <t>Naknade za prijevoz, rad na terenu i odvojeni život</t>
  </si>
  <si>
    <t>Stručno usavršavanje zaposlenika</t>
  </si>
  <si>
    <t>Ostale naknade troškova zaposlenicima</t>
  </si>
  <si>
    <t>Rashodi za materijal i energiju</t>
  </si>
  <si>
    <t>Uredski materijal i ostali materijalni rashodi</t>
  </si>
  <si>
    <t>Materijal i sirovine</t>
  </si>
  <si>
    <t>Energija</t>
  </si>
  <si>
    <t>Materijal i dijelovi za tekuće i investicijsko održavanje</t>
  </si>
  <si>
    <t>Sitni inventar</t>
  </si>
  <si>
    <t>Rashodi za usluge</t>
  </si>
  <si>
    <t>Usluge telefona, pošte i prijevoza</t>
  </si>
  <si>
    <t>Usluge tekućeg i investicijskog održavanja</t>
  </si>
  <si>
    <t>Usluge promidžbe i informiranja</t>
  </si>
  <si>
    <t>Komunalne usluge</t>
  </si>
  <si>
    <t>Zdravstvene i veterinarske usluge</t>
  </si>
  <si>
    <t>Interlektualne i osobne usluge</t>
  </si>
  <si>
    <t>Računalne usluge</t>
  </si>
  <si>
    <t>Ostale usluge</t>
  </si>
  <si>
    <t>Ostali nespomenuti rashodi poslovanja</t>
  </si>
  <si>
    <t>Premije osiguranje</t>
  </si>
  <si>
    <t>Reprezentacija</t>
  </si>
  <si>
    <t>Članarine i norme</t>
  </si>
  <si>
    <t>Pristojbe i naknade</t>
  </si>
  <si>
    <t>Financijski rashodi</t>
  </si>
  <si>
    <t>Ostali financijski rashodi</t>
  </si>
  <si>
    <t>Bankarske usluge i usluge platnog prometa</t>
  </si>
  <si>
    <t>Pomoći dane u inozemstvo i unutar općeg proračuna</t>
  </si>
  <si>
    <t>Pomoći unutar općeg proračuna</t>
  </si>
  <si>
    <t>Tekuće pomoći unutar općeg proračuna</t>
  </si>
  <si>
    <t>Pomoći temeljem prijenosa EU sredstava</t>
  </si>
  <si>
    <t>Tekuće pomoći temeljem prijenosa EU sredstava</t>
  </si>
  <si>
    <t>Prijenosi između proračunskih korisnika istog proračuna</t>
  </si>
  <si>
    <t>Tekući prijenosi između proračunskih korisnika istog proračuna</t>
  </si>
  <si>
    <t>Tekući prijenosi između proračunskih korisnika istog proračuna temeljem prijenosa EU sredstava</t>
  </si>
  <si>
    <t>Naknade građanima i kućanstvima na temelju osiguranja i druge naknade</t>
  </si>
  <si>
    <t>Ostale naknade građanima i kućanstvima iz porračuna</t>
  </si>
  <si>
    <t>Naknade građanima i kućanstvima u naravi</t>
  </si>
  <si>
    <t>Nematerijalna imovina</t>
  </si>
  <si>
    <t>Licence</t>
  </si>
  <si>
    <t>Rashodi za nabavu proizvedene dugotrajne imovine</t>
  </si>
  <si>
    <t>Postrojenje i oprema</t>
  </si>
  <si>
    <t>Uredska oprema i namještaj</t>
  </si>
  <si>
    <t>Komunikacijska oprema</t>
  </si>
  <si>
    <t>Oprema za održavanje i zaštitu</t>
  </si>
  <si>
    <t>Sportska oprema</t>
  </si>
  <si>
    <t>Uređaji, strojevi i oprema za ostale namjene</t>
  </si>
  <si>
    <t>Knjige, umjetnička djela</t>
  </si>
  <si>
    <t>Knjige</t>
  </si>
  <si>
    <t>Doprinosi za obvezno osiguranje u slučaju nezaposlenosti</t>
  </si>
  <si>
    <t>Troškovi sudskih postupaka</t>
  </si>
  <si>
    <t>Zatezne kamate</t>
  </si>
  <si>
    <t>09 Obrazovanje</t>
  </si>
  <si>
    <t>091 Predškolsko i osnovno obrazovanje</t>
  </si>
  <si>
    <t>0911 Predškolsko obrazovanje</t>
  </si>
  <si>
    <t>0912 Osnovno obrazovanje</t>
  </si>
  <si>
    <t>1.1.1.</t>
  </si>
  <si>
    <t>Opći prihodi i primici</t>
  </si>
  <si>
    <t>Županijske javne potrebe u školstvu</t>
  </si>
  <si>
    <t>Odgojnoobrazovno, administrativno i tehničko osoblje</t>
  </si>
  <si>
    <t>Užina za sve</t>
  </si>
  <si>
    <t>4.3.1.</t>
  </si>
  <si>
    <t>Ostali prihodi za posebne namjene</t>
  </si>
  <si>
    <t>5.2.1.</t>
  </si>
  <si>
    <t>Sufinanciranje školske kuhinje</t>
  </si>
  <si>
    <t>Prehrana za učenike u osnovnim školama</t>
  </si>
  <si>
    <t>Opskrbljivanje OŠ zalihama higijenskih potrepština</t>
  </si>
  <si>
    <t>6.1.1.</t>
  </si>
  <si>
    <t>Donacije</t>
  </si>
  <si>
    <t>Ostale naknade troškova zaposlenima</t>
  </si>
  <si>
    <t>Intelektualne i osobne usluge</t>
  </si>
  <si>
    <t>Ostale naknade građanima i kućanstvima iz proračuna</t>
  </si>
  <si>
    <t>Postrojenje i oprem</t>
  </si>
  <si>
    <t>Plaće bruto</t>
  </si>
  <si>
    <t>Prekovremeni rad</t>
  </si>
  <si>
    <t>Posebni uvjeti rada</t>
  </si>
  <si>
    <t>Ostali rashodi za zspoelene</t>
  </si>
  <si>
    <t>Naknade za prijevoz</t>
  </si>
  <si>
    <t>Postrojenja i oprema</t>
  </si>
  <si>
    <t>Sportska i glazbena oprema</t>
  </si>
  <si>
    <t>Opremanje knjižnice lektirnim naslovima</t>
  </si>
  <si>
    <t>Knjige, umjetnička djela i ostale izložbene vrijednosti</t>
  </si>
  <si>
    <t>Medicinska i labaratorijska oprema</t>
  </si>
  <si>
    <t>Građevinski objekti</t>
  </si>
  <si>
    <t>Poslovni objekti</t>
  </si>
  <si>
    <t>Službena,radna i zaštitna odjeća</t>
  </si>
  <si>
    <t>Rashodi za dodatna ulaganja na nefinacijskoj imovini</t>
  </si>
  <si>
    <t>Dodatna ulaganja na građevinskim objektima</t>
  </si>
  <si>
    <t>Tekuće donacije u naravi</t>
  </si>
  <si>
    <t>MINISTARSTVO ZNANOSTI I OBRAZOVANJA</t>
  </si>
  <si>
    <t>Sufinanciranje radnih udžbenika i  udžbenika</t>
  </si>
  <si>
    <t>Sitan inventar</t>
  </si>
  <si>
    <t>OPĆINA DRENOVCI</t>
  </si>
  <si>
    <t>Pomoći iz drugih proračuna</t>
  </si>
  <si>
    <t xml:space="preserve">OŠ SOLJANI </t>
  </si>
  <si>
    <t xml:space="preserve">Stručno usavršavanje učitelja i drugih odgojno-obrazovnih radnika </t>
  </si>
  <si>
    <t>Izgradnja zvjezdarnice i nabava opreme</t>
  </si>
  <si>
    <t>Dodatna ulaganja u nefinacijsku imovinu</t>
  </si>
  <si>
    <t>Naknada za korištenje privatnog automobila u sl.svrhe</t>
  </si>
  <si>
    <t xml:space="preserve">Školska prehrana </t>
  </si>
  <si>
    <t xml:space="preserve">Osiguranje učenika </t>
  </si>
  <si>
    <t>Školska zadruga</t>
  </si>
  <si>
    <t>Osiguranje-refundacija štete</t>
  </si>
  <si>
    <t>OBRTNIČKA ŠKOLA ŽUPANJA</t>
  </si>
  <si>
    <t>Sufinanciranje materijalnih troškova</t>
  </si>
  <si>
    <t>Shema mlijeka i voća</t>
  </si>
  <si>
    <t>Zatezne kamate iz poslovnih odnosa</t>
  </si>
  <si>
    <t>Službena, radna i zaštitna odjeća</t>
  </si>
  <si>
    <t>OŠ FRANJO HANAMAN DRENOVCI</t>
  </si>
  <si>
    <t>Ostale naknade iz proračuna u naravi</t>
  </si>
  <si>
    <t>Izvor 11</t>
  </si>
  <si>
    <t>Izvor 43</t>
  </si>
  <si>
    <t>Izvor 52</t>
  </si>
  <si>
    <t>Izvor 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</si>
</sst>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2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b/>
      <i/>
      <sz val="10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2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i/>
      <sz val="10"/>
      <color indexed="8"/>
      <name val="Arial"/>
      <family val="2"/>
      <charset val="238"/>
    </font>
    <font>
      <i/>
      <sz val="10"/>
      <color theme="1"/>
      <name val="Arial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0"/>
      <color rgb="FF000000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theme="1" tint="0.499984740745262"/>
      </right>
      <top style="thin">
        <color auto="1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auto="1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auto="1"/>
      </right>
      <top style="thin">
        <color auto="1"/>
      </top>
      <bottom style="thin">
        <color theme="1" tint="0.499984740745262"/>
      </bottom>
      <diagonal/>
    </border>
    <border>
      <left style="thin">
        <color auto="1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auto="1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auto="1"/>
      </left>
      <right style="thin">
        <color theme="1" tint="0.499984740745262"/>
      </right>
      <top style="thin">
        <color theme="1" tint="0.499984740745262"/>
      </top>
      <bottom style="thin">
        <color auto="1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auto="1"/>
      </bottom>
      <diagonal/>
    </border>
    <border>
      <left style="thin">
        <color theme="1" tint="0.499984740745262"/>
      </left>
      <right style="thin">
        <color indexed="64"/>
      </right>
      <top style="thin">
        <color theme="1" tint="0.499984740745262"/>
      </top>
      <bottom style="thin">
        <color indexed="64"/>
      </bottom>
      <diagonal/>
    </border>
    <border>
      <left style="thin">
        <color auto="1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1">
    <xf numFmtId="0" fontId="0" fillId="0" borderId="0"/>
  </cellStyleXfs>
  <cellXfs count="218">
    <xf numFmtId="0" fontId="0" fillId="0" borderId="0" xfId="0"/>
    <xf numFmtId="0" fontId="6" fillId="2" borderId="3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vertical="center" wrapText="1"/>
    </xf>
    <xf numFmtId="0" fontId="1" fillId="0" borderId="5" xfId="0" applyFont="1" applyBorder="1" applyAlignment="1">
      <alignment horizontal="center" vertical="center"/>
    </xf>
    <xf numFmtId="3" fontId="3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 applyProtection="1">
      <alignment horizontal="right" wrapText="1"/>
    </xf>
    <xf numFmtId="0" fontId="11" fillId="2" borderId="3" xfId="0" applyNumberFormat="1" applyFont="1" applyFill="1" applyBorder="1" applyAlignment="1" applyProtection="1">
      <alignment horizontal="left" vertical="center" wrapText="1"/>
    </xf>
    <xf numFmtId="0" fontId="9" fillId="2" borderId="3" xfId="0" quotePrefix="1" applyFont="1" applyFill="1" applyBorder="1" applyAlignment="1">
      <alignment horizontal="left" vertical="center"/>
    </xf>
    <xf numFmtId="0" fontId="10" fillId="2" borderId="3" xfId="0" quotePrefix="1" applyFont="1" applyFill="1" applyBorder="1" applyAlignment="1">
      <alignment horizontal="left" vertical="center"/>
    </xf>
    <xf numFmtId="0" fontId="11" fillId="2" borderId="3" xfId="0" applyFont="1" applyFill="1" applyBorder="1" applyAlignment="1">
      <alignment horizontal="left" vertical="center"/>
    </xf>
    <xf numFmtId="0" fontId="11" fillId="2" borderId="3" xfId="0" applyNumberFormat="1" applyFont="1" applyFill="1" applyBorder="1" applyAlignment="1" applyProtection="1">
      <alignment horizontal="left" vertical="center"/>
    </xf>
    <xf numFmtId="0" fontId="9" fillId="2" borderId="3" xfId="0" applyNumberFormat="1" applyFont="1" applyFill="1" applyBorder="1" applyAlignment="1" applyProtection="1">
      <alignment horizontal="left" vertical="center" wrapText="1"/>
    </xf>
    <xf numFmtId="0" fontId="9" fillId="2" borderId="3" xfId="0" applyFont="1" applyFill="1" applyBorder="1" applyAlignment="1">
      <alignment horizontal="left" vertical="center"/>
    </xf>
    <xf numFmtId="0" fontId="10" fillId="2" borderId="3" xfId="0" quotePrefix="1" applyFont="1" applyFill="1" applyBorder="1" applyAlignment="1">
      <alignment horizontal="left" vertical="center" wrapText="1"/>
    </xf>
    <xf numFmtId="0" fontId="7" fillId="0" borderId="0" xfId="0" quotePrefix="1" applyNumberFormat="1" applyFont="1" applyFill="1" applyBorder="1" applyAlignment="1" applyProtection="1">
      <alignment horizontal="left" wrapText="1"/>
    </xf>
    <xf numFmtId="0" fontId="8" fillId="0" borderId="0" xfId="0" applyNumberFormat="1" applyFont="1" applyFill="1" applyBorder="1" applyAlignment="1" applyProtection="1">
      <alignment wrapText="1"/>
    </xf>
    <xf numFmtId="3" fontId="5" fillId="0" borderId="0" xfId="0" applyNumberFormat="1" applyFont="1" applyBorder="1" applyAlignment="1">
      <alignment horizontal="right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13" fillId="0" borderId="5" xfId="0" applyFont="1" applyBorder="1" applyAlignment="1">
      <alignment horizontal="right" vertical="center"/>
    </xf>
    <xf numFmtId="0" fontId="11" fillId="3" borderId="1" xfId="0" applyFont="1" applyFill="1" applyBorder="1" applyAlignment="1">
      <alignment horizontal="left" vertical="center"/>
    </xf>
    <xf numFmtId="0" fontId="11" fillId="2" borderId="3" xfId="0" applyNumberFormat="1" applyFont="1" applyFill="1" applyBorder="1" applyAlignment="1" applyProtection="1">
      <alignment vertical="center" wrapText="1"/>
    </xf>
    <xf numFmtId="0" fontId="9" fillId="2" borderId="3" xfId="0" applyNumberFormat="1" applyFont="1" applyFill="1" applyBorder="1" applyAlignment="1" applyProtection="1">
      <alignment vertical="center" wrapText="1"/>
    </xf>
    <xf numFmtId="0" fontId="11" fillId="2" borderId="3" xfId="0" quotePrefix="1" applyFont="1" applyFill="1" applyBorder="1" applyAlignment="1">
      <alignment horizontal="left" vertical="center"/>
    </xf>
    <xf numFmtId="0" fontId="6" fillId="0" borderId="3" xfId="0" quotePrefix="1" applyNumberFormat="1" applyFont="1" applyFill="1" applyBorder="1" applyAlignment="1" applyProtection="1">
      <alignment horizontal="center" vertical="center" wrapText="1"/>
    </xf>
    <xf numFmtId="0" fontId="14" fillId="2" borderId="3" xfId="0" applyNumberFormat="1" applyFont="1" applyFill="1" applyBorder="1" applyAlignment="1" applyProtection="1">
      <alignment horizontal="center" vertical="center" wrapText="1"/>
    </xf>
    <xf numFmtId="0" fontId="14" fillId="0" borderId="3" xfId="0" quotePrefix="1" applyNumberFormat="1" applyFont="1" applyFill="1" applyBorder="1" applyAlignment="1" applyProtection="1">
      <alignment horizontal="center" vertical="center" wrapText="1"/>
    </xf>
    <xf numFmtId="0" fontId="15" fillId="0" borderId="0" xfId="0" applyFont="1"/>
    <xf numFmtId="0" fontId="0" fillId="0" borderId="3" xfId="0" applyBorder="1"/>
    <xf numFmtId="0" fontId="9" fillId="2" borderId="3" xfId="0" quotePrefix="1" applyFont="1" applyFill="1" applyBorder="1" applyAlignment="1">
      <alignment horizontal="left" vertical="center" wrapText="1"/>
    </xf>
    <xf numFmtId="0" fontId="10" fillId="2" borderId="3" xfId="0" applyNumberFormat="1" applyFont="1" applyFill="1" applyBorder="1" applyAlignment="1" applyProtection="1">
      <alignment horizontal="left" vertical="center" wrapText="1" indent="1"/>
    </xf>
    <xf numFmtId="0" fontId="10" fillId="2" borderId="3" xfId="0" applyFont="1" applyFill="1" applyBorder="1" applyAlignment="1">
      <alignment horizontal="left" vertical="center" indent="1"/>
    </xf>
    <xf numFmtId="0" fontId="10" fillId="2" borderId="3" xfId="0" quotePrefix="1" applyFont="1" applyFill="1" applyBorder="1" applyAlignment="1">
      <alignment horizontal="left" vertical="center" wrapText="1" indent="1"/>
    </xf>
    <xf numFmtId="0" fontId="10" fillId="2" borderId="3" xfId="0" applyFont="1" applyFill="1" applyBorder="1" applyAlignment="1">
      <alignment horizontal="left" vertical="center"/>
    </xf>
    <xf numFmtId="0" fontId="16" fillId="2" borderId="3" xfId="0" quotePrefix="1" applyFont="1" applyFill="1" applyBorder="1" applyAlignment="1">
      <alignment horizontal="left" vertical="center"/>
    </xf>
    <xf numFmtId="0" fontId="1" fillId="0" borderId="0" xfId="0" applyFont="1"/>
    <xf numFmtId="0" fontId="11" fillId="0" borderId="0" xfId="0" applyNumberFormat="1" applyFont="1" applyFill="1" applyBorder="1" applyAlignment="1" applyProtection="1">
      <alignment horizontal="left" vertical="top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9" fillId="3" borderId="2" xfId="0" applyNumberFormat="1" applyFont="1" applyFill="1" applyBorder="1" applyAlignment="1" applyProtection="1">
      <alignment vertical="center"/>
    </xf>
    <xf numFmtId="0" fontId="12" fillId="0" borderId="0" xfId="0" applyFont="1" applyAlignment="1">
      <alignment wrapText="1"/>
    </xf>
    <xf numFmtId="0" fontId="0" fillId="3" borderId="0" xfId="0" applyFill="1"/>
    <xf numFmtId="0" fontId="6" fillId="3" borderId="3" xfId="0" applyNumberFormat="1" applyFont="1" applyFill="1" applyBorder="1" applyAlignment="1" applyProtection="1">
      <alignment horizontal="center" vertical="center" wrapText="1"/>
    </xf>
    <xf numFmtId="0" fontId="6" fillId="3" borderId="4" xfId="0" applyNumberFormat="1" applyFont="1" applyFill="1" applyBorder="1" applyAlignment="1" applyProtection="1">
      <alignment horizontal="center" vertical="center" wrapText="1"/>
    </xf>
    <xf numFmtId="4" fontId="6" fillId="3" borderId="3" xfId="0" applyNumberFormat="1" applyFont="1" applyFill="1" applyBorder="1" applyAlignment="1">
      <alignment horizontal="right"/>
    </xf>
    <xf numFmtId="4" fontId="6" fillId="0" borderId="3" xfId="0" applyNumberFormat="1" applyFont="1" applyFill="1" applyBorder="1" applyAlignment="1">
      <alignment horizontal="right"/>
    </xf>
    <xf numFmtId="4" fontId="6" fillId="0" borderId="3" xfId="0" applyNumberFormat="1" applyFont="1" applyBorder="1" applyAlignment="1">
      <alignment horizontal="right"/>
    </xf>
    <xf numFmtId="164" fontId="21" fillId="0" borderId="3" xfId="0" applyNumberFormat="1" applyFont="1" applyBorder="1"/>
    <xf numFmtId="164" fontId="22" fillId="0" borderId="3" xfId="0" applyNumberFormat="1" applyFont="1" applyBorder="1"/>
    <xf numFmtId="4" fontId="3" fillId="2" borderId="3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 applyProtection="1">
      <alignment horizontal="right" wrapText="1"/>
    </xf>
    <xf numFmtId="4" fontId="21" fillId="0" borderId="3" xfId="0" applyNumberFormat="1" applyFont="1" applyBorder="1"/>
    <xf numFmtId="4" fontId="3" fillId="2" borderId="3" xfId="0" applyNumberFormat="1" applyFont="1" applyFill="1" applyBorder="1" applyAlignment="1">
      <alignment horizontal="right" wrapText="1"/>
    </xf>
    <xf numFmtId="0" fontId="0" fillId="0" borderId="0" xfId="0" applyAlignment="1">
      <alignment wrapText="1"/>
    </xf>
    <xf numFmtId="0" fontId="10" fillId="2" borderId="3" xfId="0" applyNumberFormat="1" applyFont="1" applyFill="1" applyBorder="1" applyAlignment="1" applyProtection="1">
      <alignment horizontal="left" vertical="center" wrapText="1" indent="3"/>
    </xf>
    <xf numFmtId="0" fontId="10" fillId="2" borderId="3" xfId="0" applyFont="1" applyFill="1" applyBorder="1" applyAlignment="1">
      <alignment horizontal="left" vertical="center" wrapText="1" indent="1"/>
    </xf>
    <xf numFmtId="0" fontId="10" fillId="2" borderId="3" xfId="0" applyNumberFormat="1" applyFont="1" applyFill="1" applyBorder="1" applyAlignment="1" applyProtection="1">
      <alignment horizontal="left" vertical="center" wrapText="1"/>
    </xf>
    <xf numFmtId="4" fontId="6" fillId="2" borderId="3" xfId="0" applyNumberFormat="1" applyFont="1" applyFill="1" applyBorder="1" applyAlignment="1">
      <alignment horizontal="right"/>
    </xf>
    <xf numFmtId="164" fontId="24" fillId="0" borderId="3" xfId="0" applyNumberFormat="1" applyFont="1" applyBorder="1"/>
    <xf numFmtId="0" fontId="25" fillId="0" borderId="0" xfId="0" applyFont="1"/>
    <xf numFmtId="4" fontId="23" fillId="2" borderId="3" xfId="0" applyNumberFormat="1" applyFont="1" applyFill="1" applyBorder="1" applyAlignment="1">
      <alignment horizontal="right"/>
    </xf>
    <xf numFmtId="4" fontId="24" fillId="0" borderId="3" xfId="0" applyNumberFormat="1" applyFont="1" applyBorder="1"/>
    <xf numFmtId="4" fontId="0" fillId="0" borderId="0" xfId="0" applyNumberFormat="1"/>
    <xf numFmtId="0" fontId="0" fillId="0" borderId="0" xfId="0" applyFont="1"/>
    <xf numFmtId="4" fontId="0" fillId="0" borderId="3" xfId="0" applyNumberFormat="1" applyBorder="1"/>
    <xf numFmtId="0" fontId="21" fillId="0" borderId="3" xfId="0" applyFont="1" applyBorder="1" applyAlignment="1">
      <alignment horizontal="left"/>
    </xf>
    <xf numFmtId="0" fontId="25" fillId="0" borderId="3" xfId="0" applyFont="1" applyBorder="1"/>
    <xf numFmtId="0" fontId="24" fillId="0" borderId="3" xfId="0" applyFont="1" applyBorder="1" applyAlignment="1">
      <alignment horizontal="left"/>
    </xf>
    <xf numFmtId="4" fontId="23" fillId="2" borderId="3" xfId="0" applyNumberFormat="1" applyFont="1" applyFill="1" applyBorder="1" applyAlignment="1" applyProtection="1">
      <alignment horizontal="right" wrapText="1"/>
    </xf>
    <xf numFmtId="0" fontId="10" fillId="2" borderId="3" xfId="0" quotePrefix="1" applyNumberFormat="1" applyFont="1" applyFill="1" applyBorder="1" applyAlignment="1" applyProtection="1">
      <alignment horizontal="left" vertical="center" wrapText="1" indent="1"/>
    </xf>
    <xf numFmtId="0" fontId="10" fillId="2" borderId="3" xfId="0" quotePrefix="1" applyNumberFormat="1" applyFont="1" applyFill="1" applyBorder="1" applyAlignment="1" applyProtection="1">
      <alignment horizontal="left" vertical="center" wrapText="1" indent="3"/>
    </xf>
    <xf numFmtId="4" fontId="25" fillId="0" borderId="3" xfId="0" applyNumberFormat="1" applyFont="1" applyBorder="1"/>
    <xf numFmtId="0" fontId="0" fillId="0" borderId="3" xfId="0" applyBorder="1" applyAlignment="1">
      <alignment horizontal="center"/>
    </xf>
    <xf numFmtId="165" fontId="6" fillId="0" borderId="3" xfId="0" applyNumberFormat="1" applyFont="1" applyBorder="1" applyAlignment="1">
      <alignment horizontal="right"/>
    </xf>
    <xf numFmtId="165" fontId="6" fillId="3" borderId="3" xfId="0" applyNumberFormat="1" applyFont="1" applyFill="1" applyBorder="1" applyAlignment="1">
      <alignment horizontal="right"/>
    </xf>
    <xf numFmtId="165" fontId="6" fillId="0" borderId="3" xfId="0" applyNumberFormat="1" applyFont="1" applyFill="1" applyBorder="1" applyAlignment="1">
      <alignment horizontal="right"/>
    </xf>
    <xf numFmtId="0" fontId="21" fillId="0" borderId="0" xfId="0" applyFont="1"/>
    <xf numFmtId="4" fontId="21" fillId="0" borderId="0" xfId="0" applyNumberFormat="1" applyFont="1"/>
    <xf numFmtId="0" fontId="21" fillId="0" borderId="0" xfId="0" applyFont="1" applyAlignment="1"/>
    <xf numFmtId="0" fontId="26" fillId="4" borderId="10" xfId="0" applyFont="1" applyFill="1" applyBorder="1" applyAlignment="1">
      <alignment horizontal="left" vertical="center"/>
    </xf>
    <xf numFmtId="4" fontId="22" fillId="4" borderId="10" xfId="0" applyNumberFormat="1" applyFont="1" applyFill="1" applyBorder="1"/>
    <xf numFmtId="0" fontId="22" fillId="0" borderId="10" xfId="0" applyFont="1" applyBorder="1"/>
    <xf numFmtId="4" fontId="22" fillId="0" borderId="10" xfId="0" applyNumberFormat="1" applyFont="1" applyBorder="1"/>
    <xf numFmtId="0" fontId="21" fillId="0" borderId="10" xfId="0" applyFont="1" applyBorder="1"/>
    <xf numFmtId="4" fontId="21" fillId="0" borderId="10" xfId="0" applyNumberFormat="1" applyFont="1" applyBorder="1"/>
    <xf numFmtId="0" fontId="22" fillId="4" borderId="10" xfId="0" applyFont="1" applyFill="1" applyBorder="1"/>
    <xf numFmtId="0" fontId="21" fillId="0" borderId="10" xfId="0" applyFont="1" applyBorder="1" applyAlignment="1">
      <alignment wrapText="1"/>
    </xf>
    <xf numFmtId="0" fontId="21" fillId="0" borderId="9" xfId="0" applyFont="1" applyBorder="1" applyAlignment="1">
      <alignment horizontal="left"/>
    </xf>
    <xf numFmtId="0" fontId="21" fillId="0" borderId="10" xfId="0" applyFont="1" applyBorder="1" applyAlignment="1">
      <alignment horizontal="left"/>
    </xf>
    <xf numFmtId="164" fontId="22" fillId="0" borderId="11" xfId="0" applyNumberFormat="1" applyFont="1" applyBorder="1"/>
    <xf numFmtId="164" fontId="22" fillId="4" borderId="11" xfId="0" applyNumberFormat="1" applyFont="1" applyFill="1" applyBorder="1"/>
    <xf numFmtId="0" fontId="6" fillId="3" borderId="7" xfId="0" applyNumberFormat="1" applyFont="1" applyFill="1" applyBorder="1" applyAlignment="1" applyProtection="1">
      <alignment horizontal="center" vertical="center" wrapText="1"/>
    </xf>
    <xf numFmtId="0" fontId="6" fillId="3" borderId="8" xfId="0" applyNumberFormat="1" applyFont="1" applyFill="1" applyBorder="1" applyAlignment="1" applyProtection="1">
      <alignment horizontal="center" vertical="center" wrapText="1"/>
    </xf>
    <xf numFmtId="0" fontId="14" fillId="3" borderId="10" xfId="0" applyNumberFormat="1" applyFont="1" applyFill="1" applyBorder="1" applyAlignment="1" applyProtection="1">
      <alignment horizontal="center" vertical="center" wrapText="1"/>
    </xf>
    <xf numFmtId="0" fontId="14" fillId="3" borderId="11" xfId="0" applyNumberFormat="1" applyFont="1" applyFill="1" applyBorder="1" applyAlignment="1" applyProtection="1">
      <alignment horizontal="center" vertical="center" wrapText="1"/>
    </xf>
    <xf numFmtId="0" fontId="20" fillId="0" borderId="10" xfId="0" applyFont="1" applyFill="1" applyBorder="1" applyAlignment="1">
      <alignment horizontal="left" vertical="center"/>
    </xf>
    <xf numFmtId="164" fontId="21" fillId="0" borderId="11" xfId="0" applyNumberFormat="1" applyFont="1" applyBorder="1"/>
    <xf numFmtId="4" fontId="3" fillId="0" borderId="3" xfId="0" applyNumberFormat="1" applyFont="1" applyFill="1" applyBorder="1" applyAlignment="1">
      <alignment horizontal="right"/>
    </xf>
    <xf numFmtId="0" fontId="22" fillId="5" borderId="10" xfId="0" applyFont="1" applyFill="1" applyBorder="1" applyAlignment="1">
      <alignment wrapText="1"/>
    </xf>
    <xf numFmtId="4" fontId="22" fillId="5" borderId="10" xfId="0" applyNumberFormat="1" applyFont="1" applyFill="1" applyBorder="1"/>
    <xf numFmtId="164" fontId="21" fillId="5" borderId="11" xfId="0" applyNumberFormat="1" applyFont="1" applyFill="1" applyBorder="1"/>
    <xf numFmtId="0" fontId="21" fillId="5" borderId="9" xfId="0" applyFont="1" applyFill="1" applyBorder="1" applyAlignment="1"/>
    <xf numFmtId="0" fontId="21" fillId="5" borderId="10" xfId="0" applyFont="1" applyFill="1" applyBorder="1" applyAlignment="1"/>
    <xf numFmtId="0" fontId="21" fillId="5" borderId="10" xfId="0" applyFont="1" applyFill="1" applyBorder="1" applyAlignment="1">
      <alignment horizontal="left"/>
    </xf>
    <xf numFmtId="0" fontId="21" fillId="5" borderId="10" xfId="0" applyFont="1" applyFill="1" applyBorder="1"/>
    <xf numFmtId="4" fontId="21" fillId="5" borderId="10" xfId="0" applyNumberFormat="1" applyFont="1" applyFill="1" applyBorder="1"/>
    <xf numFmtId="164" fontId="22" fillId="5" borderId="11" xfId="0" applyNumberFormat="1" applyFont="1" applyFill="1" applyBorder="1"/>
    <xf numFmtId="0" fontId="21" fillId="5" borderId="9" xfId="0" applyFont="1" applyFill="1" applyBorder="1" applyAlignment="1">
      <alignment horizontal="left"/>
    </xf>
    <xf numFmtId="0" fontId="21" fillId="5" borderId="10" xfId="0" applyFont="1" applyFill="1" applyBorder="1" applyAlignment="1">
      <alignment wrapText="1"/>
    </xf>
    <xf numFmtId="0" fontId="22" fillId="6" borderId="10" xfId="0" applyFont="1" applyFill="1" applyBorder="1" applyAlignment="1">
      <alignment wrapText="1"/>
    </xf>
    <xf numFmtId="4" fontId="22" fillId="6" borderId="10" xfId="0" applyNumberFormat="1" applyFont="1" applyFill="1" applyBorder="1"/>
    <xf numFmtId="164" fontId="22" fillId="6" borderId="11" xfId="0" applyNumberFormat="1" applyFont="1" applyFill="1" applyBorder="1"/>
    <xf numFmtId="0" fontId="21" fillId="0" borderId="9" xfId="0" applyFont="1" applyBorder="1" applyAlignment="1">
      <alignment horizontal="left"/>
    </xf>
    <xf numFmtId="0" fontId="21" fillId="0" borderId="10" xfId="0" applyFont="1" applyBorder="1" applyAlignment="1">
      <alignment horizontal="left"/>
    </xf>
    <xf numFmtId="0" fontId="22" fillId="0" borderId="10" xfId="0" applyFont="1" applyBorder="1" applyAlignment="1">
      <alignment wrapText="1"/>
    </xf>
    <xf numFmtId="0" fontId="22" fillId="0" borderId="10" xfId="0" applyFont="1" applyFill="1" applyBorder="1" applyAlignment="1">
      <alignment wrapText="1"/>
    </xf>
    <xf numFmtId="4" fontId="22" fillId="0" borderId="10" xfId="0" applyNumberFormat="1" applyFont="1" applyFill="1" applyBorder="1"/>
    <xf numFmtId="164" fontId="22" fillId="0" borderId="11" xfId="0" applyNumberFormat="1" applyFont="1" applyFill="1" applyBorder="1"/>
    <xf numFmtId="0" fontId="21" fillId="0" borderId="9" xfId="0" applyFont="1" applyFill="1" applyBorder="1" applyAlignment="1">
      <alignment horizontal="left"/>
    </xf>
    <xf numFmtId="0" fontId="21" fillId="0" borderId="10" xfId="0" applyFont="1" applyFill="1" applyBorder="1" applyAlignment="1">
      <alignment horizontal="left"/>
    </xf>
    <xf numFmtId="0" fontId="21" fillId="0" borderId="10" xfId="0" applyFont="1" applyFill="1" applyBorder="1" applyAlignment="1">
      <alignment wrapText="1"/>
    </xf>
    <xf numFmtId="4" fontId="21" fillId="0" borderId="10" xfId="0" applyNumberFormat="1" applyFont="1" applyFill="1" applyBorder="1"/>
    <xf numFmtId="164" fontId="21" fillId="0" borderId="11" xfId="0" applyNumberFormat="1" applyFont="1" applyFill="1" applyBorder="1"/>
    <xf numFmtId="0" fontId="21" fillId="0" borderId="10" xfId="0" applyFont="1" applyFill="1" applyBorder="1"/>
    <xf numFmtId="0" fontId="22" fillId="0" borderId="10" xfId="0" applyFont="1" applyFill="1" applyBorder="1"/>
    <xf numFmtId="0" fontId="24" fillId="0" borderId="3" xfId="0" applyFont="1" applyFill="1" applyBorder="1" applyAlignment="1">
      <alignment horizontal="left"/>
    </xf>
    <xf numFmtId="0" fontId="21" fillId="0" borderId="15" xfId="0" applyFont="1" applyFill="1" applyBorder="1" applyAlignment="1">
      <alignment horizontal="left"/>
    </xf>
    <xf numFmtId="0" fontId="21" fillId="0" borderId="16" xfId="0" applyFont="1" applyFill="1" applyBorder="1" applyAlignment="1">
      <alignment horizontal="left"/>
    </xf>
    <xf numFmtId="0" fontId="21" fillId="0" borderId="17" xfId="0" applyFont="1" applyFill="1" applyBorder="1" applyAlignment="1">
      <alignment horizontal="left"/>
    </xf>
    <xf numFmtId="4" fontId="21" fillId="6" borderId="10" xfId="0" applyNumberFormat="1" applyFont="1" applyFill="1" applyBorder="1"/>
    <xf numFmtId="164" fontId="21" fillId="6" borderId="11" xfId="0" applyNumberFormat="1" applyFont="1" applyFill="1" applyBorder="1"/>
    <xf numFmtId="0" fontId="21" fillId="0" borderId="9" xfId="0" applyFont="1" applyFill="1" applyBorder="1" applyAlignment="1"/>
    <xf numFmtId="0" fontId="21" fillId="0" borderId="10" xfId="0" applyFont="1" applyFill="1" applyBorder="1" applyAlignment="1"/>
    <xf numFmtId="0" fontId="21" fillId="0" borderId="12" xfId="0" applyFont="1" applyFill="1" applyBorder="1" applyAlignment="1"/>
    <xf numFmtId="0" fontId="21" fillId="0" borderId="13" xfId="0" applyFont="1" applyFill="1" applyBorder="1" applyAlignment="1"/>
    <xf numFmtId="0" fontId="21" fillId="0" borderId="13" xfId="0" applyFont="1" applyFill="1" applyBorder="1" applyAlignment="1">
      <alignment horizontal="left"/>
    </xf>
    <xf numFmtId="0" fontId="21" fillId="0" borderId="13" xfId="0" applyFont="1" applyFill="1" applyBorder="1"/>
    <xf numFmtId="4" fontId="21" fillId="0" borderId="13" xfId="0" applyNumberFormat="1" applyFont="1" applyFill="1" applyBorder="1"/>
    <xf numFmtId="164" fontId="21" fillId="0" borderId="14" xfId="0" applyNumberFormat="1" applyFont="1" applyFill="1" applyBorder="1"/>
    <xf numFmtId="0" fontId="21" fillId="0" borderId="9" xfId="0" applyFont="1" applyFill="1" applyBorder="1" applyAlignment="1">
      <alignment horizontal="left"/>
    </xf>
    <xf numFmtId="0" fontId="21" fillId="0" borderId="10" xfId="0" applyFont="1" applyFill="1" applyBorder="1" applyAlignment="1">
      <alignment horizontal="left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1" fillId="0" borderId="0" xfId="0" applyNumberFormat="1" applyFont="1" applyFill="1" applyBorder="1" applyAlignment="1" applyProtection="1">
      <alignment horizontal="left" vertical="center" wrapText="1"/>
    </xf>
    <xf numFmtId="0" fontId="11" fillId="0" borderId="1" xfId="0" quotePrefix="1" applyNumberFormat="1" applyFont="1" applyFill="1" applyBorder="1" applyAlignment="1" applyProtection="1">
      <alignment horizontal="left" vertical="center" wrapText="1"/>
    </xf>
    <xf numFmtId="0" fontId="9" fillId="0" borderId="2" xfId="0" applyNumberFormat="1" applyFont="1" applyFill="1" applyBorder="1" applyAlignment="1" applyProtection="1">
      <alignment vertical="center" wrapText="1"/>
    </xf>
    <xf numFmtId="0" fontId="11" fillId="0" borderId="1" xfId="0" quotePrefix="1" applyFont="1" applyBorder="1" applyAlignment="1">
      <alignment horizontal="left" vertical="center"/>
    </xf>
    <xf numFmtId="0" fontId="9" fillId="0" borderId="2" xfId="0" applyNumberFormat="1" applyFont="1" applyFill="1" applyBorder="1" applyAlignment="1" applyProtection="1">
      <alignment vertical="center"/>
    </xf>
    <xf numFmtId="0" fontId="11" fillId="0" borderId="0" xfId="0" applyNumberFormat="1" applyFont="1" applyFill="1" applyBorder="1" applyAlignment="1" applyProtection="1">
      <alignment horizontal="left" vertical="top" wrapText="1"/>
    </xf>
    <xf numFmtId="0" fontId="14" fillId="0" borderId="3" xfId="0" quotePrefix="1" applyFont="1" applyBorder="1" applyAlignment="1">
      <alignment horizontal="center" wrapText="1"/>
    </xf>
    <xf numFmtId="0" fontId="14" fillId="0" borderId="1" xfId="0" quotePrefix="1" applyFont="1" applyBorder="1" applyAlignment="1">
      <alignment horizontal="center" wrapText="1"/>
    </xf>
    <xf numFmtId="0" fontId="11" fillId="3" borderId="1" xfId="0" applyNumberFormat="1" applyFont="1" applyFill="1" applyBorder="1" applyAlignment="1" applyProtection="1">
      <alignment horizontal="left" vertical="center" wrapText="1"/>
    </xf>
    <xf numFmtId="0" fontId="9" fillId="3" borderId="2" xfId="0" applyNumberFormat="1" applyFont="1" applyFill="1" applyBorder="1" applyAlignment="1" applyProtection="1">
      <alignment vertical="center" wrapText="1"/>
    </xf>
    <xf numFmtId="0" fontId="9" fillId="3" borderId="2" xfId="0" applyNumberFormat="1" applyFont="1" applyFill="1" applyBorder="1" applyAlignment="1" applyProtection="1">
      <alignment vertical="center"/>
    </xf>
    <xf numFmtId="0" fontId="11" fillId="0" borderId="1" xfId="0" applyNumberFormat="1" applyFont="1" applyFill="1" applyBorder="1" applyAlignment="1" applyProtection="1">
      <alignment horizontal="left" vertical="center" wrapText="1"/>
    </xf>
    <xf numFmtId="0" fontId="18" fillId="0" borderId="5" xfId="0" applyNumberFormat="1" applyFont="1" applyFill="1" applyBorder="1" applyAlignment="1" applyProtection="1">
      <alignment horizontal="left" wrapText="1"/>
    </xf>
    <xf numFmtId="0" fontId="6" fillId="0" borderId="1" xfId="0" quotePrefix="1" applyFont="1" applyBorder="1" applyAlignment="1">
      <alignment horizontal="center" wrapText="1"/>
    </xf>
    <xf numFmtId="0" fontId="6" fillId="0" borderId="2" xfId="0" quotePrefix="1" applyFont="1" applyBorder="1" applyAlignment="1">
      <alignment horizontal="center" wrapText="1"/>
    </xf>
    <xf numFmtId="0" fontId="6" fillId="0" borderId="4" xfId="0" quotePrefix="1" applyFont="1" applyBorder="1" applyAlignment="1">
      <alignment horizontal="center" wrapText="1"/>
    </xf>
    <xf numFmtId="0" fontId="11" fillId="0" borderId="1" xfId="0" quotePrefix="1" applyFont="1" applyFill="1" applyBorder="1" applyAlignment="1">
      <alignment horizontal="left" vertical="center"/>
    </xf>
    <xf numFmtId="0" fontId="1" fillId="0" borderId="0" xfId="0" applyFont="1" applyBorder="1" applyAlignment="1">
      <alignment horizontal="left" vertical="top" wrapText="1"/>
    </xf>
    <xf numFmtId="0" fontId="11" fillId="3" borderId="1" xfId="0" quotePrefix="1" applyNumberFormat="1" applyFont="1" applyFill="1" applyBorder="1" applyAlignment="1" applyProtection="1">
      <alignment horizontal="left" vertical="center" wrapText="1"/>
    </xf>
    <xf numFmtId="0" fontId="17" fillId="0" borderId="0" xfId="0" applyNumberFormat="1" applyFont="1" applyFill="1" applyBorder="1" applyAlignment="1" applyProtection="1">
      <alignment horizontal="left" vertical="center" wrapText="1"/>
    </xf>
    <xf numFmtId="0" fontId="6" fillId="3" borderId="1" xfId="0" applyNumberFormat="1" applyFont="1" applyFill="1" applyBorder="1" applyAlignment="1" applyProtection="1">
      <alignment horizontal="left" vertical="center" wrapText="1"/>
    </xf>
    <xf numFmtId="0" fontId="6" fillId="3" borderId="2" xfId="0" applyNumberFormat="1" applyFont="1" applyFill="1" applyBorder="1" applyAlignment="1" applyProtection="1">
      <alignment horizontal="left" vertical="center" wrapText="1"/>
    </xf>
    <xf numFmtId="0" fontId="6" fillId="3" borderId="4" xfId="0" applyNumberFormat="1" applyFont="1" applyFill="1" applyBorder="1" applyAlignment="1" applyProtection="1">
      <alignment horizontal="left" vertical="center" wrapText="1"/>
    </xf>
    <xf numFmtId="0" fontId="11" fillId="0" borderId="2" xfId="0" applyNumberFormat="1" applyFont="1" applyFill="1" applyBorder="1" applyAlignment="1" applyProtection="1">
      <alignment horizontal="left" vertical="center" wrapText="1"/>
    </xf>
    <xf numFmtId="0" fontId="11" fillId="0" borderId="4" xfId="0" applyNumberFormat="1" applyFont="1" applyFill="1" applyBorder="1" applyAlignment="1" applyProtection="1">
      <alignment horizontal="left" vertical="center" wrapText="1"/>
    </xf>
    <xf numFmtId="0" fontId="7" fillId="0" borderId="0" xfId="0" quotePrefix="1" applyNumberFormat="1" applyFont="1" applyFill="1" applyBorder="1" applyAlignment="1" applyProtection="1">
      <alignment horizontal="left" wrapText="1"/>
    </xf>
    <xf numFmtId="0" fontId="6" fillId="3" borderId="1" xfId="0" applyNumberFormat="1" applyFont="1" applyFill="1" applyBorder="1" applyAlignment="1" applyProtection="1">
      <alignment horizontal="center" vertical="center" wrapText="1"/>
    </xf>
    <xf numFmtId="0" fontId="6" fillId="3" borderId="2" xfId="0" applyNumberFormat="1" applyFont="1" applyFill="1" applyBorder="1" applyAlignment="1" applyProtection="1">
      <alignment horizontal="center" vertical="center" wrapText="1"/>
    </xf>
    <xf numFmtId="0" fontId="6" fillId="3" borderId="4" xfId="0" applyNumberFormat="1" applyFont="1" applyFill="1" applyBorder="1" applyAlignment="1" applyProtection="1">
      <alignment horizontal="center" vertical="center" wrapText="1"/>
    </xf>
    <xf numFmtId="0" fontId="21" fillId="0" borderId="0" xfId="0" applyFont="1" applyAlignment="1">
      <alignment horizontal="left"/>
    </xf>
    <xf numFmtId="0" fontId="0" fillId="0" borderId="0" xfId="0" applyAlignment="1">
      <alignment horizontal="left"/>
    </xf>
    <xf numFmtId="0" fontId="22" fillId="0" borderId="9" xfId="0" applyFont="1" applyFill="1" applyBorder="1" applyAlignment="1">
      <alignment horizontal="left"/>
    </xf>
    <xf numFmtId="0" fontId="22" fillId="0" borderId="10" xfId="0" applyFont="1" applyFill="1" applyBorder="1" applyAlignment="1">
      <alignment horizontal="left"/>
    </xf>
    <xf numFmtId="0" fontId="22" fillId="4" borderId="9" xfId="0" applyFont="1" applyFill="1" applyBorder="1" applyAlignment="1">
      <alignment horizontal="left"/>
    </xf>
    <xf numFmtId="0" fontId="22" fillId="4" borderId="10" xfId="0" applyFont="1" applyFill="1" applyBorder="1" applyAlignment="1">
      <alignment horizontal="left"/>
    </xf>
    <xf numFmtId="0" fontId="22" fillId="5" borderId="9" xfId="0" applyFont="1" applyFill="1" applyBorder="1" applyAlignment="1">
      <alignment horizontal="left"/>
    </xf>
    <xf numFmtId="0" fontId="22" fillId="5" borderId="10" xfId="0" applyFont="1" applyFill="1" applyBorder="1" applyAlignment="1">
      <alignment horizontal="left"/>
    </xf>
    <xf numFmtId="0" fontId="22" fillId="6" borderId="9" xfId="0" applyFont="1" applyFill="1" applyBorder="1" applyAlignment="1">
      <alignment horizontal="left"/>
    </xf>
    <xf numFmtId="0" fontId="22" fillId="6" borderId="10" xfId="0" applyFont="1" applyFill="1" applyBorder="1" applyAlignment="1">
      <alignment horizontal="left"/>
    </xf>
    <xf numFmtId="0" fontId="22" fillId="6" borderId="15" xfId="0" applyFont="1" applyFill="1" applyBorder="1" applyAlignment="1">
      <alignment horizontal="left"/>
    </xf>
    <xf numFmtId="0" fontId="22" fillId="6" borderId="16" xfId="0" applyFont="1" applyFill="1" applyBorder="1" applyAlignment="1">
      <alignment horizontal="left"/>
    </xf>
    <xf numFmtId="0" fontId="22" fillId="6" borderId="17" xfId="0" applyFont="1" applyFill="1" applyBorder="1" applyAlignment="1">
      <alignment horizontal="left"/>
    </xf>
    <xf numFmtId="0" fontId="12" fillId="0" borderId="0" xfId="0" applyFont="1" applyAlignment="1">
      <alignment wrapText="1"/>
    </xf>
    <xf numFmtId="0" fontId="19" fillId="0" borderId="0" xfId="0" applyFont="1" applyAlignment="1">
      <alignment horizontal="center"/>
    </xf>
    <xf numFmtId="0" fontId="6" fillId="3" borderId="6" xfId="0" applyNumberFormat="1" applyFont="1" applyFill="1" applyBorder="1" applyAlignment="1" applyProtection="1">
      <alignment horizontal="center" vertical="center" wrapText="1"/>
    </xf>
    <xf numFmtId="0" fontId="6" fillId="3" borderId="7" xfId="0" applyNumberFormat="1" applyFont="1" applyFill="1" applyBorder="1" applyAlignment="1" applyProtection="1">
      <alignment horizontal="center" vertical="center" wrapText="1"/>
    </xf>
    <xf numFmtId="0" fontId="14" fillId="3" borderId="9" xfId="0" applyNumberFormat="1" applyFont="1" applyFill="1" applyBorder="1" applyAlignment="1" applyProtection="1">
      <alignment horizontal="center" vertical="center" wrapText="1"/>
    </xf>
    <xf numFmtId="0" fontId="14" fillId="3" borderId="10" xfId="0" applyNumberFormat="1" applyFont="1" applyFill="1" applyBorder="1" applyAlignment="1" applyProtection="1">
      <alignment horizontal="center" vertical="center" wrapText="1"/>
    </xf>
    <xf numFmtId="0" fontId="21" fillId="0" borderId="9" xfId="0" applyFont="1" applyBorder="1" applyAlignment="1">
      <alignment horizontal="center"/>
    </xf>
    <xf numFmtId="0" fontId="21" fillId="0" borderId="10" xfId="0" applyFont="1" applyBorder="1" applyAlignment="1">
      <alignment horizontal="center"/>
    </xf>
    <xf numFmtId="0" fontId="22" fillId="0" borderId="9" xfId="0" applyFont="1" applyBorder="1" applyAlignment="1">
      <alignment horizontal="left"/>
    </xf>
    <xf numFmtId="0" fontId="22" fillId="0" borderId="10" xfId="0" applyFont="1" applyBorder="1" applyAlignment="1">
      <alignment horizontal="left"/>
    </xf>
    <xf numFmtId="0" fontId="22" fillId="0" borderId="15" xfId="0" applyFont="1" applyFill="1" applyBorder="1" applyAlignment="1">
      <alignment horizontal="left"/>
    </xf>
    <xf numFmtId="0" fontId="22" fillId="0" borderId="16" xfId="0" applyFont="1" applyFill="1" applyBorder="1" applyAlignment="1">
      <alignment horizontal="left"/>
    </xf>
    <xf numFmtId="0" fontId="22" fillId="0" borderId="17" xfId="0" applyFont="1" applyFill="1" applyBorder="1" applyAlignment="1">
      <alignment horizontal="left"/>
    </xf>
    <xf numFmtId="0" fontId="21" fillId="0" borderId="9" xfId="0" applyFont="1" applyFill="1" applyBorder="1" applyAlignment="1">
      <alignment horizontal="left"/>
    </xf>
    <xf numFmtId="0" fontId="21" fillId="0" borderId="10" xfId="0" applyFont="1" applyFill="1" applyBorder="1" applyAlignment="1">
      <alignment horizontal="left"/>
    </xf>
    <xf numFmtId="0" fontId="22" fillId="4" borderId="15" xfId="0" applyFont="1" applyFill="1" applyBorder="1" applyAlignment="1">
      <alignment horizontal="left"/>
    </xf>
    <xf numFmtId="0" fontId="22" fillId="4" borderId="16" xfId="0" applyFont="1" applyFill="1" applyBorder="1" applyAlignment="1">
      <alignment horizontal="left"/>
    </xf>
    <xf numFmtId="0" fontId="22" fillId="4" borderId="17" xfId="0" applyFont="1" applyFill="1" applyBorder="1" applyAlignment="1">
      <alignment horizontal="left"/>
    </xf>
    <xf numFmtId="0" fontId="22" fillId="7" borderId="9" xfId="0" applyFont="1" applyFill="1" applyBorder="1" applyAlignment="1">
      <alignment horizontal="left"/>
    </xf>
    <xf numFmtId="0" fontId="22" fillId="7" borderId="10" xfId="0" applyFont="1" applyFill="1" applyBorder="1" applyAlignment="1">
      <alignment horizontal="left"/>
    </xf>
    <xf numFmtId="4" fontId="21" fillId="7" borderId="10" xfId="0" applyNumberFormat="1" applyFont="1" applyFill="1" applyBorder="1"/>
    <xf numFmtId="164" fontId="21" fillId="7" borderId="11" xfId="0" applyNumberFormat="1" applyFont="1" applyFill="1" applyBorder="1"/>
    <xf numFmtId="0" fontId="22" fillId="7" borderId="10" xfId="0" applyFont="1" applyFill="1" applyBorder="1"/>
    <xf numFmtId="4" fontId="22" fillId="7" borderId="10" xfId="0" applyNumberFormat="1" applyFont="1" applyFill="1" applyBorder="1"/>
    <xf numFmtId="164" fontId="22" fillId="7" borderId="11" xfId="0" applyNumberFormat="1" applyFont="1" applyFill="1" applyBorder="1"/>
    <xf numFmtId="0" fontId="21" fillId="7" borderId="10" xfId="0" applyFont="1" applyFill="1" applyBorder="1" applyAlignment="1">
      <alignment wrapText="1"/>
    </xf>
    <xf numFmtId="0" fontId="22" fillId="5" borderId="15" xfId="0" applyFont="1" applyFill="1" applyBorder="1" applyAlignment="1">
      <alignment horizontal="left"/>
    </xf>
    <xf numFmtId="0" fontId="22" fillId="5" borderId="16" xfId="0" applyFont="1" applyFill="1" applyBorder="1" applyAlignment="1">
      <alignment horizontal="left"/>
    </xf>
    <xf numFmtId="0" fontId="22" fillId="5" borderId="17" xfId="0" applyFont="1" applyFill="1" applyBorder="1" applyAlignment="1">
      <alignment horizontal="left"/>
    </xf>
    <xf numFmtId="0" fontId="22" fillId="7" borderId="15" xfId="0" applyFont="1" applyFill="1" applyBorder="1" applyAlignment="1">
      <alignment horizontal="left"/>
    </xf>
    <xf numFmtId="0" fontId="21" fillId="7" borderId="16" xfId="0" applyFont="1" applyFill="1" applyBorder="1" applyAlignment="1">
      <alignment horizontal="left"/>
    </xf>
    <xf numFmtId="0" fontId="21" fillId="7" borderId="17" xfId="0" applyFont="1" applyFill="1" applyBorder="1" applyAlignment="1">
      <alignment horizontal="left"/>
    </xf>
    <xf numFmtId="0" fontId="22" fillId="7" borderId="10" xfId="0" applyFont="1" applyFill="1" applyBorder="1" applyAlignment="1">
      <alignment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Q35"/>
  <sheetViews>
    <sheetView tabSelected="1" workbookViewId="0">
      <selection activeCell="J13" sqref="J13"/>
    </sheetView>
  </sheetViews>
  <sheetFormatPr defaultRowHeight="15" x14ac:dyDescent="0.25"/>
  <cols>
    <col min="6" max="10" width="25.28515625" customWidth="1"/>
    <col min="11" max="12" width="15.7109375" customWidth="1"/>
  </cols>
  <sheetData>
    <row r="1" spans="2:12" ht="42" customHeight="1" x14ac:dyDescent="0.25">
      <c r="B1" s="142" t="s">
        <v>60</v>
      </c>
      <c r="C1" s="142"/>
      <c r="D1" s="142"/>
      <c r="E1" s="142"/>
      <c r="F1" s="142"/>
      <c r="G1" s="142"/>
      <c r="H1" s="142"/>
      <c r="I1" s="142"/>
      <c r="J1" s="142"/>
      <c r="K1" s="142"/>
      <c r="L1" s="142"/>
    </row>
    <row r="2" spans="2:12" ht="18" customHeight="1" x14ac:dyDescent="0.25">
      <c r="B2" s="2"/>
      <c r="C2" s="2"/>
      <c r="D2" s="2"/>
      <c r="E2" s="2"/>
      <c r="F2" s="2"/>
      <c r="G2" s="2"/>
      <c r="H2" s="2"/>
      <c r="I2" s="2"/>
      <c r="J2" s="2"/>
      <c r="K2" s="2"/>
    </row>
    <row r="3" spans="2:12" ht="15.75" customHeight="1" x14ac:dyDescent="0.25">
      <c r="B3" s="142" t="s">
        <v>17</v>
      </c>
      <c r="C3" s="142"/>
      <c r="D3" s="142"/>
      <c r="E3" s="142"/>
      <c r="F3" s="142"/>
      <c r="G3" s="142"/>
      <c r="H3" s="142"/>
      <c r="I3" s="142"/>
      <c r="J3" s="142"/>
      <c r="K3" s="142"/>
      <c r="L3" s="142"/>
    </row>
    <row r="4" spans="2:12" ht="36" customHeight="1" x14ac:dyDescent="0.25">
      <c r="B4" s="162"/>
      <c r="C4" s="162"/>
      <c r="D4" s="162"/>
      <c r="E4" s="20"/>
      <c r="F4" s="20"/>
      <c r="G4" s="20"/>
      <c r="H4" s="20"/>
      <c r="I4" s="20"/>
      <c r="J4" s="3"/>
      <c r="K4" s="3"/>
    </row>
    <row r="5" spans="2:12" ht="18" customHeight="1" x14ac:dyDescent="0.25">
      <c r="B5" s="142" t="s">
        <v>68</v>
      </c>
      <c r="C5" s="142"/>
      <c r="D5" s="142"/>
      <c r="E5" s="142"/>
      <c r="F5" s="142"/>
      <c r="G5" s="142"/>
      <c r="H5" s="142"/>
      <c r="I5" s="142"/>
      <c r="J5" s="142"/>
      <c r="K5" s="142"/>
      <c r="L5" s="142"/>
    </row>
    <row r="6" spans="2:12" ht="18" customHeight="1" x14ac:dyDescent="0.25">
      <c r="B6" s="39"/>
      <c r="C6" s="41"/>
      <c r="D6" s="41"/>
      <c r="E6" s="41"/>
      <c r="F6" s="41"/>
      <c r="G6" s="41"/>
      <c r="H6" s="41"/>
      <c r="I6" s="41"/>
      <c r="J6" s="41"/>
      <c r="K6" s="41"/>
    </row>
    <row r="7" spans="2:12" x14ac:dyDescent="0.25">
      <c r="B7" s="155" t="s">
        <v>69</v>
      </c>
      <c r="C7" s="155"/>
      <c r="D7" s="155"/>
      <c r="E7" s="155"/>
      <c r="F7" s="155"/>
      <c r="G7" s="4"/>
      <c r="H7" s="4"/>
      <c r="I7" s="4"/>
      <c r="J7" s="4"/>
      <c r="K7" s="21"/>
    </row>
    <row r="8" spans="2:12" ht="25.5" x14ac:dyDescent="0.25">
      <c r="B8" s="156" t="s">
        <v>7</v>
      </c>
      <c r="C8" s="157"/>
      <c r="D8" s="157"/>
      <c r="E8" s="157"/>
      <c r="F8" s="158"/>
      <c r="G8" s="26" t="s">
        <v>70</v>
      </c>
      <c r="H8" s="1" t="s">
        <v>59</v>
      </c>
      <c r="I8" s="1" t="s">
        <v>56</v>
      </c>
      <c r="J8" s="26" t="s">
        <v>71</v>
      </c>
      <c r="K8" s="1" t="s">
        <v>22</v>
      </c>
      <c r="L8" s="1" t="s">
        <v>57</v>
      </c>
    </row>
    <row r="9" spans="2:12" s="29" customFormat="1" ht="11.25" x14ac:dyDescent="0.2">
      <c r="B9" s="149">
        <v>1</v>
      </c>
      <c r="C9" s="149"/>
      <c r="D9" s="149"/>
      <c r="E9" s="149"/>
      <c r="F9" s="150"/>
      <c r="G9" s="28">
        <v>2</v>
      </c>
      <c r="H9" s="27">
        <v>3</v>
      </c>
      <c r="I9" s="27">
        <v>4</v>
      </c>
      <c r="J9" s="27">
        <v>5</v>
      </c>
      <c r="K9" s="27" t="s">
        <v>24</v>
      </c>
      <c r="L9" s="27" t="s">
        <v>25</v>
      </c>
    </row>
    <row r="10" spans="2:12" x14ac:dyDescent="0.25">
      <c r="B10" s="151" t="s">
        <v>0</v>
      </c>
      <c r="C10" s="152"/>
      <c r="D10" s="152"/>
      <c r="E10" s="152"/>
      <c r="F10" s="153"/>
      <c r="G10" s="45">
        <v>298926.96000000002</v>
      </c>
      <c r="H10" s="45"/>
      <c r="I10" s="45">
        <v>997808.54</v>
      </c>
      <c r="J10" s="45">
        <v>345753.64</v>
      </c>
      <c r="K10" s="75">
        <f>SUM(J10/G10*100)</f>
        <v>115.6649236321809</v>
      </c>
      <c r="L10" s="75">
        <f>SUM(J10/I10*100)</f>
        <v>34.651300939957878</v>
      </c>
    </row>
    <row r="11" spans="2:12" x14ac:dyDescent="0.25">
      <c r="B11" s="154" t="s">
        <v>61</v>
      </c>
      <c r="C11" s="145"/>
      <c r="D11" s="145"/>
      <c r="E11" s="145"/>
      <c r="F11" s="147"/>
      <c r="G11" s="45">
        <v>298926.96000000002</v>
      </c>
      <c r="H11" s="46"/>
      <c r="I11" s="46">
        <v>997808.54</v>
      </c>
      <c r="J11" s="46">
        <v>345753.64</v>
      </c>
      <c r="K11" s="76">
        <f t="shared" ref="K11:K16" si="0">SUM(J11/G11*100)</f>
        <v>115.6649236321809</v>
      </c>
      <c r="L11" s="76">
        <f t="shared" ref="L11:L16" si="1">SUM(J11/I11*100)</f>
        <v>34.651300939957878</v>
      </c>
    </row>
    <row r="12" spans="2:12" x14ac:dyDescent="0.25">
      <c r="B12" s="159" t="s">
        <v>66</v>
      </c>
      <c r="C12" s="147"/>
      <c r="D12" s="147"/>
      <c r="E12" s="147"/>
      <c r="F12" s="147"/>
      <c r="G12" s="46">
        <v>0</v>
      </c>
      <c r="H12" s="46"/>
      <c r="I12" s="46">
        <v>0</v>
      </c>
      <c r="J12" s="46">
        <v>0</v>
      </c>
      <c r="K12" s="76">
        <v>0</v>
      </c>
      <c r="L12" s="76">
        <v>0</v>
      </c>
    </row>
    <row r="13" spans="2:12" x14ac:dyDescent="0.25">
      <c r="B13" s="22" t="s">
        <v>1</v>
      </c>
      <c r="C13" s="40"/>
      <c r="D13" s="40"/>
      <c r="E13" s="40"/>
      <c r="F13" s="40"/>
      <c r="G13" s="45">
        <v>308345.46999999997</v>
      </c>
      <c r="H13" s="45"/>
      <c r="I13" s="45">
        <v>997808.54</v>
      </c>
      <c r="J13" s="45">
        <v>338953.2</v>
      </c>
      <c r="K13" s="75">
        <f t="shared" si="0"/>
        <v>109.92644062518578</v>
      </c>
      <c r="L13" s="75">
        <f t="shared" si="1"/>
        <v>33.969763377651589</v>
      </c>
    </row>
    <row r="14" spans="2:12" x14ac:dyDescent="0.25">
      <c r="B14" s="144" t="s">
        <v>62</v>
      </c>
      <c r="C14" s="145"/>
      <c r="D14" s="145"/>
      <c r="E14" s="145"/>
      <c r="F14" s="145"/>
      <c r="G14" s="45">
        <v>308295.33</v>
      </c>
      <c r="H14" s="46"/>
      <c r="I14" s="46">
        <v>671554.68</v>
      </c>
      <c r="J14" s="46">
        <v>315375.34999999998</v>
      </c>
      <c r="K14" s="76">
        <f t="shared" si="0"/>
        <v>102.29650575634733</v>
      </c>
      <c r="L14" s="76">
        <f t="shared" si="1"/>
        <v>46.961976350161081</v>
      </c>
    </row>
    <row r="15" spans="2:12" x14ac:dyDescent="0.25">
      <c r="B15" s="146" t="s">
        <v>63</v>
      </c>
      <c r="C15" s="147"/>
      <c r="D15" s="147"/>
      <c r="E15" s="147"/>
      <c r="F15" s="147"/>
      <c r="G15" s="47">
        <v>50.14</v>
      </c>
      <c r="H15" s="47"/>
      <c r="I15" s="47">
        <v>326253.86</v>
      </c>
      <c r="J15" s="47">
        <v>23577.85</v>
      </c>
      <c r="K15" s="76">
        <f>SUM(J15/G15*100)</f>
        <v>47024.032708416431</v>
      </c>
      <c r="L15" s="76">
        <f t="shared" si="1"/>
        <v>7.2268416992828834</v>
      </c>
    </row>
    <row r="16" spans="2:12" x14ac:dyDescent="0.25">
      <c r="B16" s="161" t="s">
        <v>72</v>
      </c>
      <c r="C16" s="152"/>
      <c r="D16" s="152"/>
      <c r="E16" s="152"/>
      <c r="F16" s="152"/>
      <c r="G16" s="45">
        <f>SUM(G10-G13)</f>
        <v>-9418.5099999999511</v>
      </c>
      <c r="H16" s="45"/>
      <c r="I16" s="45">
        <f>SUM(I10-I13)</f>
        <v>0</v>
      </c>
      <c r="J16" s="45">
        <f>SUM(J10-J13)</f>
        <v>6800.4400000000023</v>
      </c>
      <c r="K16" s="75">
        <f t="shared" si="0"/>
        <v>-72.202928063993539</v>
      </c>
      <c r="L16" s="75" t="e">
        <f t="shared" si="1"/>
        <v>#DIV/0!</v>
      </c>
    </row>
    <row r="17" spans="1:43" ht="18" x14ac:dyDescent="0.25">
      <c r="B17" s="20"/>
      <c r="C17" s="18"/>
      <c r="D17" s="18"/>
      <c r="E17" s="18"/>
      <c r="F17" s="18"/>
      <c r="G17" s="18"/>
      <c r="H17" s="18"/>
      <c r="I17" s="19"/>
      <c r="J17" s="19"/>
      <c r="K17" s="19"/>
      <c r="L17" s="19"/>
    </row>
    <row r="18" spans="1:43" ht="18" customHeight="1" x14ac:dyDescent="0.25">
      <c r="B18" s="155" t="s">
        <v>73</v>
      </c>
      <c r="C18" s="155"/>
      <c r="D18" s="155"/>
      <c r="E18" s="155"/>
      <c r="F18" s="155"/>
      <c r="G18" s="18"/>
      <c r="H18" s="18"/>
      <c r="I18" s="19"/>
      <c r="J18" s="19"/>
      <c r="K18" s="19"/>
      <c r="L18" s="19"/>
    </row>
    <row r="19" spans="1:43" ht="25.5" x14ac:dyDescent="0.25">
      <c r="B19" s="156" t="s">
        <v>7</v>
      </c>
      <c r="C19" s="157"/>
      <c r="D19" s="157"/>
      <c r="E19" s="157"/>
      <c r="F19" s="158"/>
      <c r="G19" s="26" t="s">
        <v>70</v>
      </c>
      <c r="H19" s="1" t="s">
        <v>59</v>
      </c>
      <c r="I19" s="1" t="s">
        <v>56</v>
      </c>
      <c r="J19" s="26" t="s">
        <v>71</v>
      </c>
      <c r="K19" s="1" t="s">
        <v>22</v>
      </c>
      <c r="L19" s="1" t="s">
        <v>57</v>
      </c>
    </row>
    <row r="20" spans="1:43" s="29" customFormat="1" x14ac:dyDescent="0.25">
      <c r="B20" s="149">
        <v>1</v>
      </c>
      <c r="C20" s="149"/>
      <c r="D20" s="149"/>
      <c r="E20" s="149"/>
      <c r="F20" s="150"/>
      <c r="G20" s="28">
        <v>2</v>
      </c>
      <c r="H20" s="27">
        <v>3</v>
      </c>
      <c r="I20" s="27">
        <v>4</v>
      </c>
      <c r="J20" s="27">
        <v>5</v>
      </c>
      <c r="K20" s="27" t="s">
        <v>24</v>
      </c>
      <c r="L20" s="27" t="s">
        <v>25</v>
      </c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</row>
    <row r="21" spans="1:43" ht="15.75" customHeight="1" x14ac:dyDescent="0.25">
      <c r="A21" s="29"/>
      <c r="B21" s="154" t="s">
        <v>64</v>
      </c>
      <c r="C21" s="166"/>
      <c r="D21" s="166"/>
      <c r="E21" s="166"/>
      <c r="F21" s="167"/>
      <c r="G21" s="47">
        <v>0</v>
      </c>
      <c r="H21" s="47"/>
      <c r="I21" s="47">
        <v>0</v>
      </c>
      <c r="J21" s="47">
        <v>0</v>
      </c>
      <c r="K21" s="74">
        <v>0</v>
      </c>
      <c r="L21" s="74">
        <v>0</v>
      </c>
    </row>
    <row r="22" spans="1:43" x14ac:dyDescent="0.25">
      <c r="A22" s="29"/>
      <c r="B22" s="154" t="s">
        <v>65</v>
      </c>
      <c r="C22" s="145"/>
      <c r="D22" s="145"/>
      <c r="E22" s="145"/>
      <c r="F22" s="145"/>
      <c r="G22" s="47">
        <v>0</v>
      </c>
      <c r="H22" s="47"/>
      <c r="I22" s="47">
        <v>0</v>
      </c>
      <c r="J22" s="47">
        <v>0</v>
      </c>
      <c r="K22" s="74">
        <v>0</v>
      </c>
      <c r="L22" s="74">
        <v>0</v>
      </c>
    </row>
    <row r="23" spans="1:43" s="42" customFormat="1" ht="15" customHeight="1" x14ac:dyDescent="0.25">
      <c r="A23" s="29"/>
      <c r="B23" s="163" t="s">
        <v>67</v>
      </c>
      <c r="C23" s="164"/>
      <c r="D23" s="164"/>
      <c r="E23" s="164"/>
      <c r="F23" s="165"/>
      <c r="G23" s="45">
        <f>SUM(G21-G22)</f>
        <v>0</v>
      </c>
      <c r="H23" s="45"/>
      <c r="I23" s="45">
        <f>SUM(I21-I22)</f>
        <v>0</v>
      </c>
      <c r="J23" s="45">
        <f>SUM(J21-J22)</f>
        <v>0</v>
      </c>
      <c r="K23" s="75">
        <f>SUM(K21-K22)</f>
        <v>0</v>
      </c>
      <c r="L23" s="75">
        <f>SUM(L21-L22)</f>
        <v>0</v>
      </c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</row>
    <row r="24" spans="1:43" s="42" customFormat="1" ht="15" customHeight="1" x14ac:dyDescent="0.25">
      <c r="A24" s="29"/>
      <c r="B24" s="163" t="s">
        <v>74</v>
      </c>
      <c r="C24" s="164"/>
      <c r="D24" s="164"/>
      <c r="E24" s="164"/>
      <c r="F24" s="165"/>
      <c r="G24" s="45">
        <v>0</v>
      </c>
      <c r="H24" s="45"/>
      <c r="I24" s="45">
        <v>18511.39</v>
      </c>
      <c r="J24" s="45">
        <v>18511.39</v>
      </c>
      <c r="K24" s="75"/>
      <c r="L24" s="75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</row>
    <row r="25" spans="1:43" x14ac:dyDescent="0.25">
      <c r="A25" s="29"/>
      <c r="B25" s="161" t="s">
        <v>75</v>
      </c>
      <c r="C25" s="152"/>
      <c r="D25" s="152"/>
      <c r="E25" s="152"/>
      <c r="F25" s="152"/>
      <c r="G25" s="45">
        <v>0</v>
      </c>
      <c r="H25" s="45"/>
      <c r="I25" s="45">
        <v>18511.39</v>
      </c>
      <c r="J25" s="45">
        <f>SUM(J16+J24)</f>
        <v>25311.83</v>
      </c>
      <c r="K25" s="75"/>
      <c r="L25" s="75"/>
    </row>
    <row r="26" spans="1:43" ht="15.75" x14ac:dyDescent="0.25">
      <c r="B26" s="15"/>
      <c r="C26" s="16"/>
      <c r="D26" s="16"/>
      <c r="E26" s="16"/>
      <c r="F26" s="16"/>
      <c r="G26" s="17"/>
      <c r="H26" s="17"/>
      <c r="I26" s="17"/>
      <c r="J26" s="17"/>
      <c r="K26" s="17"/>
    </row>
    <row r="27" spans="1:43" ht="15.75" x14ac:dyDescent="0.25">
      <c r="B27" s="168" t="s">
        <v>83</v>
      </c>
      <c r="C27" s="168"/>
      <c r="D27" s="168"/>
      <c r="E27" s="168"/>
      <c r="F27" s="168"/>
      <c r="G27" s="168"/>
      <c r="H27" s="168"/>
      <c r="I27" s="168"/>
      <c r="J27" s="168"/>
      <c r="K27" s="168"/>
      <c r="L27" s="168"/>
    </row>
    <row r="28" spans="1:43" ht="15.75" x14ac:dyDescent="0.25">
      <c r="B28" s="15"/>
      <c r="C28" s="16"/>
      <c r="D28" s="16"/>
      <c r="E28" s="16"/>
      <c r="F28" s="16"/>
      <c r="G28" s="17"/>
      <c r="H28" s="17"/>
      <c r="I28" s="17"/>
      <c r="J28" s="17"/>
      <c r="K28" s="17"/>
    </row>
    <row r="29" spans="1:43" ht="15" customHeight="1" x14ac:dyDescent="0.25">
      <c r="B29" s="148" t="s">
        <v>55</v>
      </c>
      <c r="C29" s="148"/>
      <c r="D29" s="148"/>
      <c r="E29" s="148"/>
      <c r="F29" s="148"/>
      <c r="G29" s="148"/>
      <c r="H29" s="148"/>
      <c r="I29" s="148"/>
      <c r="J29" s="148"/>
      <c r="K29" s="148"/>
      <c r="L29" s="148"/>
    </row>
    <row r="30" spans="1:43" x14ac:dyDescent="0.25">
      <c r="B30" s="38"/>
      <c r="C30" s="38"/>
      <c r="D30" s="38"/>
      <c r="E30" s="38"/>
      <c r="F30" s="38"/>
      <c r="G30" s="38"/>
      <c r="H30" s="38"/>
      <c r="I30" s="38"/>
      <c r="J30" s="38"/>
      <c r="K30" s="38"/>
    </row>
    <row r="31" spans="1:43" ht="15" customHeight="1" x14ac:dyDescent="0.25">
      <c r="B31" s="148" t="s">
        <v>76</v>
      </c>
      <c r="C31" s="148"/>
      <c r="D31" s="148"/>
      <c r="E31" s="148"/>
      <c r="F31" s="148"/>
      <c r="G31" s="148"/>
      <c r="H31" s="148"/>
      <c r="I31" s="148"/>
      <c r="J31" s="148"/>
      <c r="K31" s="148"/>
      <c r="L31" s="148"/>
    </row>
    <row r="32" spans="1:43" ht="36.75" customHeight="1" x14ac:dyDescent="0.25">
      <c r="B32" s="148"/>
      <c r="C32" s="148"/>
      <c r="D32" s="148"/>
      <c r="E32" s="148"/>
      <c r="F32" s="148"/>
      <c r="G32" s="148"/>
      <c r="H32" s="148"/>
      <c r="I32" s="148"/>
      <c r="J32" s="148"/>
      <c r="K32" s="148"/>
      <c r="L32" s="148"/>
    </row>
    <row r="33" spans="2:12" x14ac:dyDescent="0.25">
      <c r="B33" s="143"/>
      <c r="C33" s="143"/>
      <c r="D33" s="143"/>
      <c r="E33" s="143"/>
      <c r="F33" s="143"/>
      <c r="G33" s="143"/>
      <c r="H33" s="143"/>
      <c r="I33" s="143"/>
      <c r="J33" s="143"/>
      <c r="K33" s="143"/>
    </row>
    <row r="34" spans="2:12" ht="15" customHeight="1" x14ac:dyDescent="0.25">
      <c r="B34" s="160" t="s">
        <v>84</v>
      </c>
      <c r="C34" s="160"/>
      <c r="D34" s="160"/>
      <c r="E34" s="160"/>
      <c r="F34" s="160"/>
      <c r="G34" s="160"/>
      <c r="H34" s="160"/>
      <c r="I34" s="160"/>
      <c r="J34" s="160"/>
      <c r="K34" s="160"/>
      <c r="L34" s="160"/>
    </row>
    <row r="35" spans="2:12" x14ac:dyDescent="0.25">
      <c r="B35" s="160"/>
      <c r="C35" s="160"/>
      <c r="D35" s="160"/>
      <c r="E35" s="160"/>
      <c r="F35" s="160"/>
      <c r="G35" s="160"/>
      <c r="H35" s="160"/>
      <c r="I35" s="160"/>
      <c r="J35" s="160"/>
      <c r="K35" s="160"/>
      <c r="L35" s="160"/>
    </row>
  </sheetData>
  <mergeCells count="27">
    <mergeCell ref="B34:L35"/>
    <mergeCell ref="B16:F16"/>
    <mergeCell ref="B25:F25"/>
    <mergeCell ref="B4:D4"/>
    <mergeCell ref="B24:F24"/>
    <mergeCell ref="B19:F19"/>
    <mergeCell ref="B20:F20"/>
    <mergeCell ref="B22:F22"/>
    <mergeCell ref="B23:F23"/>
    <mergeCell ref="B21:F21"/>
    <mergeCell ref="B27:L27"/>
    <mergeCell ref="B1:L1"/>
    <mergeCell ref="B3:L3"/>
    <mergeCell ref="B5:L5"/>
    <mergeCell ref="B33:F33"/>
    <mergeCell ref="G33:K33"/>
    <mergeCell ref="B14:F14"/>
    <mergeCell ref="B15:F15"/>
    <mergeCell ref="B29:L29"/>
    <mergeCell ref="B31:L32"/>
    <mergeCell ref="B9:F9"/>
    <mergeCell ref="B10:F10"/>
    <mergeCell ref="B11:F11"/>
    <mergeCell ref="B7:F7"/>
    <mergeCell ref="B8:F8"/>
    <mergeCell ref="B12:F12"/>
    <mergeCell ref="B18:F18"/>
  </mergeCells>
  <pageMargins left="0.25" right="0.25" top="0.75" bottom="0.75" header="0.3" footer="0.3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L183"/>
  <sheetViews>
    <sheetView topLeftCell="B1" workbookViewId="0">
      <selection activeCell="I105" sqref="I105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5.42578125" bestFit="1" customWidth="1"/>
    <col min="5" max="5" width="5.42578125" customWidth="1"/>
    <col min="6" max="6" width="44.7109375" customWidth="1"/>
    <col min="7" max="10" width="25.28515625" customWidth="1"/>
    <col min="11" max="12" width="15.7109375" customWidth="1"/>
  </cols>
  <sheetData>
    <row r="1" spans="2:12" ht="18" customHeight="1" x14ac:dyDescent="0.25">
      <c r="B1" s="2"/>
      <c r="C1" s="2"/>
      <c r="D1" s="2"/>
      <c r="E1" s="20"/>
      <c r="F1" s="2"/>
      <c r="G1" s="2"/>
      <c r="H1" s="2"/>
      <c r="I1" s="2"/>
      <c r="J1" s="2"/>
      <c r="K1" s="2"/>
    </row>
    <row r="2" spans="2:12" ht="15.75" customHeight="1" x14ac:dyDescent="0.25">
      <c r="B2" s="142" t="s">
        <v>17</v>
      </c>
      <c r="C2" s="142"/>
      <c r="D2" s="142"/>
      <c r="E2" s="142"/>
      <c r="F2" s="142"/>
      <c r="G2" s="142"/>
      <c r="H2" s="142"/>
      <c r="I2" s="142"/>
      <c r="J2" s="142"/>
      <c r="K2" s="142"/>
      <c r="L2" s="142"/>
    </row>
    <row r="3" spans="2:12" ht="18" x14ac:dyDescent="0.25">
      <c r="B3" s="2"/>
      <c r="C3" s="2"/>
      <c r="D3" s="2"/>
      <c r="E3" s="20"/>
      <c r="F3" s="2"/>
      <c r="G3" s="2"/>
      <c r="H3" s="2"/>
      <c r="I3" s="2"/>
      <c r="J3" s="3"/>
      <c r="K3" s="3"/>
    </row>
    <row r="4" spans="2:12" ht="18" customHeight="1" x14ac:dyDescent="0.25">
      <c r="B4" s="142" t="s">
        <v>77</v>
      </c>
      <c r="C4" s="142"/>
      <c r="D4" s="142"/>
      <c r="E4" s="142"/>
      <c r="F4" s="142"/>
      <c r="G4" s="142"/>
      <c r="H4" s="142"/>
      <c r="I4" s="142"/>
      <c r="J4" s="142"/>
      <c r="K4" s="142"/>
      <c r="L4" s="142"/>
    </row>
    <row r="5" spans="2:12" ht="18" x14ac:dyDescent="0.25">
      <c r="B5" s="2"/>
      <c r="C5" s="2"/>
      <c r="D5" s="2"/>
      <c r="E5" s="20"/>
      <c r="F5" s="2"/>
      <c r="G5" s="2"/>
      <c r="H5" s="2"/>
      <c r="I5" s="2"/>
      <c r="J5" s="3"/>
      <c r="K5" s="3"/>
    </row>
    <row r="6" spans="2:12" ht="15.75" customHeight="1" x14ac:dyDescent="0.25">
      <c r="B6" s="142" t="s">
        <v>23</v>
      </c>
      <c r="C6" s="142"/>
      <c r="D6" s="142"/>
      <c r="E6" s="142"/>
      <c r="F6" s="142"/>
      <c r="G6" s="142"/>
      <c r="H6" s="142"/>
      <c r="I6" s="142"/>
      <c r="J6" s="142"/>
      <c r="K6" s="142"/>
      <c r="L6" s="142"/>
    </row>
    <row r="7" spans="2:12" ht="18" x14ac:dyDescent="0.25">
      <c r="B7" s="2"/>
      <c r="C7" s="2"/>
      <c r="D7" s="2"/>
      <c r="E7" s="20"/>
      <c r="F7" s="2"/>
      <c r="G7" s="2"/>
      <c r="H7" s="2"/>
      <c r="I7" s="2"/>
      <c r="J7" s="3"/>
      <c r="K7" s="3"/>
    </row>
    <row r="8" spans="2:12" ht="25.5" x14ac:dyDescent="0.25">
      <c r="B8" s="169" t="s">
        <v>7</v>
      </c>
      <c r="C8" s="170"/>
      <c r="D8" s="170"/>
      <c r="E8" s="170"/>
      <c r="F8" s="171"/>
      <c r="G8" s="43" t="s">
        <v>70</v>
      </c>
      <c r="H8" s="43" t="s">
        <v>59</v>
      </c>
      <c r="I8" s="43" t="s">
        <v>56</v>
      </c>
      <c r="J8" s="43" t="s">
        <v>71</v>
      </c>
      <c r="K8" s="43" t="s">
        <v>22</v>
      </c>
      <c r="L8" s="43" t="s">
        <v>57</v>
      </c>
    </row>
    <row r="9" spans="2:12" ht="16.5" customHeight="1" x14ac:dyDescent="0.25">
      <c r="B9" s="169">
        <v>1</v>
      </c>
      <c r="C9" s="170"/>
      <c r="D9" s="170"/>
      <c r="E9" s="170"/>
      <c r="F9" s="171"/>
      <c r="G9" s="43">
        <v>2</v>
      </c>
      <c r="H9" s="43">
        <v>3</v>
      </c>
      <c r="I9" s="43">
        <v>4</v>
      </c>
      <c r="J9" s="43">
        <v>5</v>
      </c>
      <c r="K9" s="43" t="s">
        <v>24</v>
      </c>
      <c r="L9" s="43" t="s">
        <v>25</v>
      </c>
    </row>
    <row r="10" spans="2:12" x14ac:dyDescent="0.25">
      <c r="B10" s="7"/>
      <c r="C10" s="7"/>
      <c r="D10" s="7"/>
      <c r="E10" s="7"/>
      <c r="F10" s="7" t="s">
        <v>26</v>
      </c>
      <c r="G10" s="50">
        <f>SUM(G11+G37)</f>
        <v>298926.95999999996</v>
      </c>
      <c r="H10" s="50"/>
      <c r="I10" s="50">
        <f>SUM(I11+I37)</f>
        <v>997808.54</v>
      </c>
      <c r="J10" s="50">
        <f>SUM(J11+J37)</f>
        <v>345753.64</v>
      </c>
      <c r="K10" s="48">
        <f>SUM(J10/G10*100)</f>
        <v>115.66492363218093</v>
      </c>
      <c r="L10" s="59">
        <f>SUM(J10/I10*100)</f>
        <v>34.651300939957878</v>
      </c>
    </row>
    <row r="11" spans="2:12" ht="15.75" customHeight="1" x14ac:dyDescent="0.25">
      <c r="B11" s="7">
        <v>6</v>
      </c>
      <c r="C11" s="7"/>
      <c r="D11" s="7"/>
      <c r="E11" s="7"/>
      <c r="F11" s="7" t="s">
        <v>2</v>
      </c>
      <c r="G11" s="58">
        <f>SUM(G12+G22+G27+G30+G33)</f>
        <v>298926.95999999996</v>
      </c>
      <c r="H11" s="58"/>
      <c r="I11" s="58">
        <f>SUM(I12+I22+I27+I30+I33)</f>
        <v>997808.54</v>
      </c>
      <c r="J11" s="58">
        <f>SUM(J12+J22+J27+J30+J33)</f>
        <v>345753.64</v>
      </c>
      <c r="K11" s="48">
        <f t="shared" ref="K11:K40" si="0">SUM(J11/G11*100)</f>
        <v>115.66492363218093</v>
      </c>
      <c r="L11" s="59">
        <f t="shared" ref="L11:L40" si="1">SUM(J11/I11*100)</f>
        <v>34.651300939957878</v>
      </c>
    </row>
    <row r="12" spans="2:12" ht="25.5" x14ac:dyDescent="0.25">
      <c r="B12" s="7"/>
      <c r="C12" s="12">
        <v>63</v>
      </c>
      <c r="D12" s="12"/>
      <c r="E12" s="12"/>
      <c r="F12" s="12" t="s">
        <v>27</v>
      </c>
      <c r="G12" s="50">
        <f>SUM(G13+G15+G18+G20)</f>
        <v>261413.36</v>
      </c>
      <c r="H12" s="50"/>
      <c r="I12" s="50">
        <f>SUM(I13+I15+I18+I20)</f>
        <v>882223.38</v>
      </c>
      <c r="J12" s="50">
        <f>SUM(J13+J15+J18+J20)</f>
        <v>313815.78999999998</v>
      </c>
      <c r="K12" s="48">
        <f t="shared" si="0"/>
        <v>120.04581173663044</v>
      </c>
      <c r="L12" s="59">
        <f t="shared" si="1"/>
        <v>35.571012638545128</v>
      </c>
    </row>
    <row r="13" spans="2:12" x14ac:dyDescent="0.25">
      <c r="B13" s="7"/>
      <c r="C13" s="12"/>
      <c r="D13" s="12">
        <v>631</v>
      </c>
      <c r="E13" s="12"/>
      <c r="F13" s="12" t="s">
        <v>118</v>
      </c>
      <c r="G13" s="50">
        <f>SUM(G14)</f>
        <v>0</v>
      </c>
      <c r="H13" s="50"/>
      <c r="I13" s="50">
        <f>SUM(I14)</f>
        <v>0</v>
      </c>
      <c r="J13" s="50">
        <f>SUM(J14)</f>
        <v>0</v>
      </c>
      <c r="K13" s="48" t="e">
        <f t="shared" si="0"/>
        <v>#DIV/0!</v>
      </c>
      <c r="L13" s="59" t="e">
        <f t="shared" si="1"/>
        <v>#DIV/0!</v>
      </c>
    </row>
    <row r="14" spans="2:12" s="60" customFormat="1" x14ac:dyDescent="0.25">
      <c r="B14" s="9"/>
      <c r="C14" s="9"/>
      <c r="D14" s="9"/>
      <c r="E14" s="9">
        <v>6311</v>
      </c>
      <c r="F14" s="9" t="s">
        <v>28</v>
      </c>
      <c r="G14" s="61"/>
      <c r="H14" s="61"/>
      <c r="I14" s="61"/>
      <c r="J14" s="62"/>
      <c r="K14" s="48" t="e">
        <f t="shared" si="0"/>
        <v>#DIV/0!</v>
      </c>
      <c r="L14" s="59" t="e">
        <f t="shared" si="1"/>
        <v>#DIV/0!</v>
      </c>
    </row>
    <row r="15" spans="2:12" ht="25.5" x14ac:dyDescent="0.25">
      <c r="B15" s="7"/>
      <c r="C15" s="12"/>
      <c r="D15" s="12">
        <v>636</v>
      </c>
      <c r="E15" s="12"/>
      <c r="F15" s="12" t="s">
        <v>119</v>
      </c>
      <c r="G15" s="50">
        <f>SUM(G16:G17)</f>
        <v>260895.74</v>
      </c>
      <c r="H15" s="50"/>
      <c r="I15" s="50">
        <f>SUM(I16:I17)</f>
        <v>577184.51</v>
      </c>
      <c r="J15" s="50">
        <f>SUM(J16:J17)</f>
        <v>292224.25</v>
      </c>
      <c r="K15" s="48">
        <f>SUM(J15/G15*100)</f>
        <v>112.00805731822221</v>
      </c>
      <c r="L15" s="59">
        <f t="shared" si="1"/>
        <v>50.62926065011689</v>
      </c>
    </row>
    <row r="16" spans="2:12" s="60" customFormat="1" ht="25.5" x14ac:dyDescent="0.25">
      <c r="B16" s="9"/>
      <c r="C16" s="9"/>
      <c r="D16" s="9"/>
      <c r="E16" s="9">
        <v>6361</v>
      </c>
      <c r="F16" s="14" t="s">
        <v>120</v>
      </c>
      <c r="G16" s="61">
        <v>260895.74</v>
      </c>
      <c r="H16" s="61"/>
      <c r="I16" s="61">
        <v>575923.43000000005</v>
      </c>
      <c r="J16" s="62">
        <v>292224.25</v>
      </c>
      <c r="K16" s="48">
        <f>SUM(J16/G16*100)</f>
        <v>112.00805731822221</v>
      </c>
      <c r="L16" s="59">
        <f t="shared" si="1"/>
        <v>50.740121824875217</v>
      </c>
    </row>
    <row r="17" spans="2:12" s="60" customFormat="1" ht="25.5" x14ac:dyDescent="0.25">
      <c r="B17" s="9"/>
      <c r="C17" s="9"/>
      <c r="D17" s="9"/>
      <c r="E17" s="9">
        <v>6362</v>
      </c>
      <c r="F17" s="14" t="s">
        <v>121</v>
      </c>
      <c r="G17" s="61"/>
      <c r="H17" s="61"/>
      <c r="I17" s="61">
        <v>1261.08</v>
      </c>
      <c r="J17" s="62"/>
      <c r="K17" s="48" t="e">
        <f t="shared" si="0"/>
        <v>#DIV/0!</v>
      </c>
      <c r="L17" s="59">
        <f t="shared" si="1"/>
        <v>0</v>
      </c>
    </row>
    <row r="18" spans="2:12" ht="25.5" x14ac:dyDescent="0.25">
      <c r="B18" s="7"/>
      <c r="C18" s="12"/>
      <c r="D18" s="12">
        <v>638</v>
      </c>
      <c r="E18" s="12"/>
      <c r="F18" s="12" t="s">
        <v>123</v>
      </c>
      <c r="G18" s="50">
        <f>SUM(G19)</f>
        <v>0</v>
      </c>
      <c r="H18" s="50"/>
      <c r="I18" s="50">
        <v>0</v>
      </c>
      <c r="J18" s="50">
        <f>SUM(J19)</f>
        <v>1440.8</v>
      </c>
      <c r="K18" s="48" t="e">
        <f>SUM(J18/G18*100)</f>
        <v>#DIV/0!</v>
      </c>
      <c r="L18" s="59" t="e">
        <f>SUM(J18/I18*100)</f>
        <v>#DIV/0!</v>
      </c>
    </row>
    <row r="19" spans="2:12" s="60" customFormat="1" ht="25.5" x14ac:dyDescent="0.25">
      <c r="B19" s="9"/>
      <c r="C19" s="9"/>
      <c r="D19" s="9"/>
      <c r="E19" s="9">
        <v>6381</v>
      </c>
      <c r="F19" s="57" t="s">
        <v>124</v>
      </c>
      <c r="G19" s="61"/>
      <c r="H19" s="61"/>
      <c r="I19" s="61">
        <v>0</v>
      </c>
      <c r="J19" s="62">
        <v>1440.8</v>
      </c>
      <c r="K19" s="48" t="e">
        <f>SUM(J19/G19*100)</f>
        <v>#DIV/0!</v>
      </c>
      <c r="L19" s="59" t="e">
        <f>SUM(J19/I19*100)</f>
        <v>#DIV/0!</v>
      </c>
    </row>
    <row r="20" spans="2:12" s="60" customFormat="1" ht="25.5" x14ac:dyDescent="0.25">
      <c r="B20" s="9"/>
      <c r="C20" s="9"/>
      <c r="D20" s="9">
        <v>639</v>
      </c>
      <c r="E20" s="9"/>
      <c r="F20" s="57" t="s">
        <v>176</v>
      </c>
      <c r="G20" s="61">
        <f>SUM(G21)</f>
        <v>517.62</v>
      </c>
      <c r="H20" s="61"/>
      <c r="I20" s="61">
        <f>SUM(I21)</f>
        <v>305038.87</v>
      </c>
      <c r="J20" s="62">
        <f>SUM(J21)</f>
        <v>20150.740000000002</v>
      </c>
      <c r="K20" s="48">
        <f>SUM(J20/G20*100)</f>
        <v>3892.9600865499792</v>
      </c>
      <c r="L20" s="59">
        <f>SUM(J20/I20*100)</f>
        <v>6.6059581193701646</v>
      </c>
    </row>
    <row r="21" spans="2:12" s="60" customFormat="1" ht="25.5" x14ac:dyDescent="0.25">
      <c r="B21" s="9"/>
      <c r="C21" s="9"/>
      <c r="D21" s="9"/>
      <c r="E21" s="9">
        <v>6391</v>
      </c>
      <c r="F21" s="57" t="s">
        <v>176</v>
      </c>
      <c r="G21" s="61">
        <v>517.62</v>
      </c>
      <c r="H21" s="61"/>
      <c r="I21" s="61">
        <v>305038.87</v>
      </c>
      <c r="J21" s="62">
        <v>20150.740000000002</v>
      </c>
      <c r="K21" s="48">
        <f>SUM(J21/G21*100)</f>
        <v>3892.9600865499792</v>
      </c>
      <c r="L21" s="59">
        <f t="shared" si="1"/>
        <v>6.6059581193701646</v>
      </c>
    </row>
    <row r="22" spans="2:12" x14ac:dyDescent="0.25">
      <c r="B22" s="7"/>
      <c r="C22" s="12">
        <v>64</v>
      </c>
      <c r="D22" s="12"/>
      <c r="E22" s="12"/>
      <c r="F22" s="12" t="s">
        <v>125</v>
      </c>
      <c r="G22" s="50">
        <v>0.21</v>
      </c>
      <c r="H22" s="50"/>
      <c r="I22" s="50">
        <f>SUM(I23+I25)</f>
        <v>0</v>
      </c>
      <c r="J22" s="50">
        <v>0</v>
      </c>
      <c r="K22" s="48">
        <f t="shared" si="0"/>
        <v>0</v>
      </c>
      <c r="L22" s="59" t="e">
        <f t="shared" si="1"/>
        <v>#DIV/0!</v>
      </c>
    </row>
    <row r="23" spans="2:12" x14ac:dyDescent="0.25">
      <c r="B23" s="7"/>
      <c r="C23" s="12"/>
      <c r="D23" s="12">
        <v>641</v>
      </c>
      <c r="E23" s="12"/>
      <c r="F23" s="12" t="s">
        <v>126</v>
      </c>
      <c r="G23" s="50">
        <f>SUM(G24)</f>
        <v>0.21</v>
      </c>
      <c r="H23" s="50"/>
      <c r="I23" s="50">
        <f>SUM(I24)</f>
        <v>0</v>
      </c>
      <c r="J23" s="50">
        <v>0</v>
      </c>
      <c r="K23" s="48">
        <f t="shared" si="0"/>
        <v>0</v>
      </c>
      <c r="L23" s="59" t="e">
        <f t="shared" si="1"/>
        <v>#DIV/0!</v>
      </c>
    </row>
    <row r="24" spans="2:12" s="60" customFormat="1" x14ac:dyDescent="0.25">
      <c r="B24" s="9"/>
      <c r="C24" s="9"/>
      <c r="D24" s="9"/>
      <c r="E24" s="9">
        <v>6413</v>
      </c>
      <c r="F24" s="9" t="s">
        <v>127</v>
      </c>
      <c r="G24" s="61">
        <v>0.21</v>
      </c>
      <c r="H24" s="61"/>
      <c r="I24" s="61">
        <v>0</v>
      </c>
      <c r="J24" s="62">
        <v>0</v>
      </c>
      <c r="K24" s="48">
        <f t="shared" si="0"/>
        <v>0</v>
      </c>
      <c r="L24" s="59" t="e">
        <f t="shared" si="1"/>
        <v>#DIV/0!</v>
      </c>
    </row>
    <row r="25" spans="2:12" x14ac:dyDescent="0.25">
      <c r="B25" s="7"/>
      <c r="C25" s="12"/>
      <c r="D25" s="12">
        <v>642</v>
      </c>
      <c r="E25" s="12"/>
      <c r="F25" s="12" t="s">
        <v>128</v>
      </c>
      <c r="G25" s="50">
        <v>0</v>
      </c>
      <c r="H25" s="50"/>
      <c r="I25" s="50">
        <f>SUM(I26)</f>
        <v>0</v>
      </c>
      <c r="J25" s="50">
        <v>0</v>
      </c>
      <c r="K25" s="48" t="e">
        <f t="shared" si="0"/>
        <v>#DIV/0!</v>
      </c>
      <c r="L25" s="59" t="e">
        <f t="shared" si="1"/>
        <v>#DIV/0!</v>
      </c>
    </row>
    <row r="26" spans="2:12" s="60" customFormat="1" x14ac:dyDescent="0.25">
      <c r="B26" s="9"/>
      <c r="C26" s="9"/>
      <c r="D26" s="9"/>
      <c r="E26" s="9">
        <v>6422</v>
      </c>
      <c r="F26" s="9" t="s">
        <v>129</v>
      </c>
      <c r="G26" s="61">
        <v>0</v>
      </c>
      <c r="H26" s="61"/>
      <c r="I26" s="61">
        <v>0</v>
      </c>
      <c r="J26" s="62">
        <v>0</v>
      </c>
      <c r="K26" s="48" t="e">
        <f t="shared" si="0"/>
        <v>#DIV/0!</v>
      </c>
      <c r="L26" s="59" t="e">
        <f t="shared" si="1"/>
        <v>#DIV/0!</v>
      </c>
    </row>
    <row r="27" spans="2:12" ht="25.5" x14ac:dyDescent="0.25">
      <c r="B27" s="7"/>
      <c r="C27" s="12">
        <v>65</v>
      </c>
      <c r="D27" s="12"/>
      <c r="E27" s="12"/>
      <c r="F27" s="12" t="s">
        <v>130</v>
      </c>
      <c r="G27" s="50">
        <f>SUM(G28)</f>
        <v>6599.44</v>
      </c>
      <c r="H27" s="50"/>
      <c r="I27" s="50">
        <f>SUM(I28)</f>
        <v>14873.89</v>
      </c>
      <c r="J27" s="50">
        <f>SUM(J28)</f>
        <v>1743.77</v>
      </c>
      <c r="K27" s="48">
        <f t="shared" si="0"/>
        <v>26.422999527232616</v>
      </c>
      <c r="L27" s="59">
        <f t="shared" si="1"/>
        <v>11.723698373458456</v>
      </c>
    </row>
    <row r="28" spans="2:12" x14ac:dyDescent="0.25">
      <c r="B28" s="7"/>
      <c r="C28" s="12"/>
      <c r="D28" s="12">
        <v>652</v>
      </c>
      <c r="E28" s="12"/>
      <c r="F28" s="12" t="s">
        <v>131</v>
      </c>
      <c r="G28" s="50">
        <f>SUM(G29)</f>
        <v>6599.44</v>
      </c>
      <c r="H28" s="50"/>
      <c r="I28" s="50">
        <f>SUM(I29)</f>
        <v>14873.89</v>
      </c>
      <c r="J28" s="50">
        <f>SUM(J29)</f>
        <v>1743.77</v>
      </c>
      <c r="K28" s="48">
        <f t="shared" si="0"/>
        <v>26.422999527232616</v>
      </c>
      <c r="L28" s="59">
        <f t="shared" si="1"/>
        <v>11.723698373458456</v>
      </c>
    </row>
    <row r="29" spans="2:12" s="60" customFormat="1" x14ac:dyDescent="0.25">
      <c r="B29" s="9"/>
      <c r="C29" s="9"/>
      <c r="D29" s="9"/>
      <c r="E29" s="9">
        <v>6526</v>
      </c>
      <c r="F29" s="9" t="s">
        <v>132</v>
      </c>
      <c r="G29" s="61">
        <v>6599.44</v>
      </c>
      <c r="H29" s="61"/>
      <c r="I29" s="61">
        <v>14873.89</v>
      </c>
      <c r="J29" s="62">
        <v>1743.77</v>
      </c>
      <c r="K29" s="48">
        <f t="shared" si="0"/>
        <v>26.422999527232616</v>
      </c>
      <c r="L29" s="59">
        <f t="shared" si="1"/>
        <v>11.723698373458456</v>
      </c>
    </row>
    <row r="30" spans="2:12" ht="25.5" x14ac:dyDescent="0.25">
      <c r="B30" s="8"/>
      <c r="C30" s="8">
        <v>66</v>
      </c>
      <c r="D30" s="9"/>
      <c r="E30" s="9"/>
      <c r="F30" s="12" t="s">
        <v>122</v>
      </c>
      <c r="G30" s="50">
        <f>SUM(G31)</f>
        <v>464.53</v>
      </c>
      <c r="H30" s="50"/>
      <c r="I30" s="50">
        <f>SUM(I31)</f>
        <v>900</v>
      </c>
      <c r="J30" s="50">
        <f>SUM(J31)</f>
        <v>0</v>
      </c>
      <c r="K30" s="48">
        <f t="shared" si="0"/>
        <v>0</v>
      </c>
      <c r="L30" s="59">
        <f t="shared" si="1"/>
        <v>0</v>
      </c>
    </row>
    <row r="31" spans="2:12" ht="38.25" x14ac:dyDescent="0.25">
      <c r="B31" s="8"/>
      <c r="C31" s="25"/>
      <c r="D31" s="9">
        <v>663</v>
      </c>
      <c r="E31" s="9"/>
      <c r="F31" s="12" t="s">
        <v>133</v>
      </c>
      <c r="G31" s="50">
        <f>SUM(G32)</f>
        <v>464.53</v>
      </c>
      <c r="H31" s="50"/>
      <c r="I31" s="50">
        <f>SUM(I32)</f>
        <v>900</v>
      </c>
      <c r="J31" s="50">
        <v>0</v>
      </c>
      <c r="K31" s="48">
        <f t="shared" si="0"/>
        <v>0</v>
      </c>
      <c r="L31" s="59">
        <f t="shared" si="1"/>
        <v>0</v>
      </c>
    </row>
    <row r="32" spans="2:12" s="60" customFormat="1" x14ac:dyDescent="0.25">
      <c r="B32" s="9"/>
      <c r="C32" s="36"/>
      <c r="D32" s="9"/>
      <c r="E32" s="9">
        <v>6631</v>
      </c>
      <c r="F32" s="57" t="s">
        <v>134</v>
      </c>
      <c r="G32" s="61">
        <v>464.53</v>
      </c>
      <c r="H32" s="61"/>
      <c r="I32" s="61">
        <v>900</v>
      </c>
      <c r="J32" s="62">
        <v>0</v>
      </c>
      <c r="K32" s="48">
        <f t="shared" si="0"/>
        <v>0</v>
      </c>
      <c r="L32" s="59">
        <f t="shared" si="1"/>
        <v>0</v>
      </c>
    </row>
    <row r="33" spans="2:12" ht="25.5" x14ac:dyDescent="0.25">
      <c r="B33" s="8"/>
      <c r="C33" s="8">
        <v>67</v>
      </c>
      <c r="D33" s="9"/>
      <c r="E33" s="9"/>
      <c r="F33" s="12" t="s">
        <v>135</v>
      </c>
      <c r="G33" s="50">
        <f>SUM(G34)</f>
        <v>30449.42</v>
      </c>
      <c r="H33" s="50"/>
      <c r="I33" s="50">
        <f>SUM(I34)</f>
        <v>99811.27</v>
      </c>
      <c r="J33" s="50">
        <f>SUM(J34)</f>
        <v>30194.080000000002</v>
      </c>
      <c r="K33" s="48">
        <f t="shared" si="0"/>
        <v>99.161429019009233</v>
      </c>
      <c r="L33" s="59">
        <f t="shared" si="1"/>
        <v>30.251173038876271</v>
      </c>
    </row>
    <row r="34" spans="2:12" ht="25.5" x14ac:dyDescent="0.25">
      <c r="B34" s="8"/>
      <c r="C34" s="25"/>
      <c r="D34" s="9">
        <v>671</v>
      </c>
      <c r="E34" s="9"/>
      <c r="F34" s="12" t="s">
        <v>136</v>
      </c>
      <c r="G34" s="50">
        <f>SUM(G35:G36)</f>
        <v>30449.42</v>
      </c>
      <c r="H34" s="50"/>
      <c r="I34" s="50">
        <f>SUM(I35:I36)</f>
        <v>99811.27</v>
      </c>
      <c r="J34" s="50">
        <f>SUM(J35:J36)</f>
        <v>30194.080000000002</v>
      </c>
      <c r="K34" s="48">
        <f t="shared" si="0"/>
        <v>99.161429019009233</v>
      </c>
      <c r="L34" s="59">
        <f t="shared" si="1"/>
        <v>30.251173038876271</v>
      </c>
    </row>
    <row r="35" spans="2:12" s="60" customFormat="1" ht="25.5" x14ac:dyDescent="0.25">
      <c r="B35" s="9"/>
      <c r="C35" s="36"/>
      <c r="D35" s="9"/>
      <c r="E35" s="9">
        <v>6711</v>
      </c>
      <c r="F35" s="57" t="s">
        <v>137</v>
      </c>
      <c r="G35" s="61">
        <v>30449.42</v>
      </c>
      <c r="H35" s="61"/>
      <c r="I35" s="61">
        <v>99811.27</v>
      </c>
      <c r="J35" s="62">
        <v>30194.080000000002</v>
      </c>
      <c r="K35" s="48">
        <f t="shared" si="0"/>
        <v>99.161429019009233</v>
      </c>
      <c r="L35" s="59">
        <f t="shared" si="1"/>
        <v>30.251173038876271</v>
      </c>
    </row>
    <row r="36" spans="2:12" s="60" customFormat="1" ht="25.5" x14ac:dyDescent="0.25">
      <c r="B36" s="9"/>
      <c r="C36" s="9"/>
      <c r="D36" s="9"/>
      <c r="E36" s="9">
        <v>6712</v>
      </c>
      <c r="F36" s="57" t="s">
        <v>138</v>
      </c>
      <c r="G36" s="61"/>
      <c r="H36" s="61"/>
      <c r="I36" s="61"/>
      <c r="J36" s="62"/>
      <c r="K36" s="48" t="e">
        <f t="shared" si="0"/>
        <v>#DIV/0!</v>
      </c>
      <c r="L36" s="59" t="e">
        <f t="shared" si="1"/>
        <v>#DIV/0!</v>
      </c>
    </row>
    <row r="37" spans="2:12" s="37" customFormat="1" x14ac:dyDescent="0.25">
      <c r="B37" s="25">
        <v>7</v>
      </c>
      <c r="C37" s="25"/>
      <c r="D37" s="36"/>
      <c r="E37" s="36"/>
      <c r="F37" s="7" t="s">
        <v>3</v>
      </c>
      <c r="G37" s="58">
        <f>SUM(G38)</f>
        <v>0</v>
      </c>
      <c r="H37" s="58"/>
      <c r="I37" s="58">
        <f t="shared" ref="I37:J39" si="2">SUM(I38)</f>
        <v>0</v>
      </c>
      <c r="J37" s="58">
        <f t="shared" si="2"/>
        <v>0</v>
      </c>
      <c r="K37" s="48" t="e">
        <f t="shared" si="0"/>
        <v>#DIV/0!</v>
      </c>
      <c r="L37" s="59" t="e">
        <f t="shared" si="1"/>
        <v>#DIV/0!</v>
      </c>
    </row>
    <row r="38" spans="2:12" x14ac:dyDescent="0.25">
      <c r="B38" s="8"/>
      <c r="C38" s="8">
        <v>72</v>
      </c>
      <c r="D38" s="9"/>
      <c r="E38" s="9"/>
      <c r="F38" s="31" t="s">
        <v>30</v>
      </c>
      <c r="G38" s="50">
        <f>SUM(G39)</f>
        <v>0</v>
      </c>
      <c r="H38" s="50"/>
      <c r="I38" s="50">
        <f t="shared" si="2"/>
        <v>0</v>
      </c>
      <c r="J38" s="50">
        <f t="shared" si="2"/>
        <v>0</v>
      </c>
      <c r="K38" s="48" t="e">
        <f t="shared" si="0"/>
        <v>#DIV/0!</v>
      </c>
      <c r="L38" s="59" t="e">
        <f t="shared" si="1"/>
        <v>#DIV/0!</v>
      </c>
    </row>
    <row r="39" spans="2:12" x14ac:dyDescent="0.25">
      <c r="B39" s="8"/>
      <c r="C39" s="8"/>
      <c r="D39" s="8">
        <v>721</v>
      </c>
      <c r="E39" s="8"/>
      <c r="F39" s="31" t="s">
        <v>31</v>
      </c>
      <c r="G39" s="50">
        <f>SUM(G40)</f>
        <v>0</v>
      </c>
      <c r="H39" s="50"/>
      <c r="I39" s="50">
        <f t="shared" si="2"/>
        <v>0</v>
      </c>
      <c r="J39" s="50">
        <f t="shared" si="2"/>
        <v>0</v>
      </c>
      <c r="K39" s="48" t="e">
        <f t="shared" si="0"/>
        <v>#DIV/0!</v>
      </c>
      <c r="L39" s="59" t="e">
        <f t="shared" si="1"/>
        <v>#DIV/0!</v>
      </c>
    </row>
    <row r="40" spans="2:12" s="60" customFormat="1" x14ac:dyDescent="0.25">
      <c r="B40" s="9"/>
      <c r="C40" s="9"/>
      <c r="D40" s="9"/>
      <c r="E40" s="9">
        <v>7211</v>
      </c>
      <c r="F40" s="14" t="s">
        <v>32</v>
      </c>
      <c r="G40" s="61">
        <v>0</v>
      </c>
      <c r="H40" s="61"/>
      <c r="I40" s="61">
        <v>0</v>
      </c>
      <c r="J40" s="62">
        <v>0</v>
      </c>
      <c r="K40" s="48" t="e">
        <f t="shared" si="0"/>
        <v>#DIV/0!</v>
      </c>
      <c r="L40" s="59" t="e">
        <f t="shared" si="1"/>
        <v>#DIV/0!</v>
      </c>
    </row>
    <row r="41" spans="2:12" x14ac:dyDescent="0.25">
      <c r="B41" s="8"/>
      <c r="C41" s="8"/>
      <c r="D41" s="8"/>
      <c r="E41" s="8" t="s">
        <v>21</v>
      </c>
      <c r="F41" s="31"/>
      <c r="G41" s="50"/>
      <c r="H41" s="50"/>
      <c r="I41" s="50"/>
      <c r="J41" s="52"/>
      <c r="K41" s="48"/>
      <c r="L41" s="48"/>
    </row>
    <row r="42" spans="2:12" ht="15.75" customHeight="1" x14ac:dyDescent="0.25"/>
    <row r="43" spans="2:12" ht="15.75" customHeight="1" x14ac:dyDescent="0.25">
      <c r="B43" s="20"/>
      <c r="C43" s="20"/>
      <c r="D43" s="20"/>
      <c r="E43" s="20"/>
      <c r="F43" s="20"/>
      <c r="G43" s="20"/>
      <c r="H43" s="20"/>
      <c r="I43" s="20"/>
      <c r="J43" s="3"/>
      <c r="K43" s="3"/>
      <c r="L43" s="3"/>
    </row>
    <row r="44" spans="2:12" ht="25.5" x14ac:dyDescent="0.25">
      <c r="B44" s="169" t="s">
        <v>7</v>
      </c>
      <c r="C44" s="170"/>
      <c r="D44" s="170"/>
      <c r="E44" s="170"/>
      <c r="F44" s="171"/>
      <c r="G44" s="43" t="s">
        <v>70</v>
      </c>
      <c r="H44" s="43" t="s">
        <v>59</v>
      </c>
      <c r="I44" s="43" t="s">
        <v>56</v>
      </c>
      <c r="J44" s="43" t="s">
        <v>71</v>
      </c>
      <c r="K44" s="43" t="s">
        <v>22</v>
      </c>
      <c r="L44" s="43" t="s">
        <v>57</v>
      </c>
    </row>
    <row r="45" spans="2:12" ht="12.75" customHeight="1" x14ac:dyDescent="0.25">
      <c r="B45" s="169">
        <v>1</v>
      </c>
      <c r="C45" s="170"/>
      <c r="D45" s="170"/>
      <c r="E45" s="170"/>
      <c r="F45" s="171"/>
      <c r="G45" s="43">
        <v>2</v>
      </c>
      <c r="H45" s="43">
        <v>3</v>
      </c>
      <c r="I45" s="43">
        <v>4</v>
      </c>
      <c r="J45" s="43">
        <v>5</v>
      </c>
      <c r="K45" s="43" t="s">
        <v>24</v>
      </c>
      <c r="L45" s="43" t="s">
        <v>25</v>
      </c>
    </row>
    <row r="46" spans="2:12" x14ac:dyDescent="0.25">
      <c r="B46" s="7"/>
      <c r="C46" s="7"/>
      <c r="D46" s="7"/>
      <c r="E46" s="7"/>
      <c r="F46" s="7" t="s">
        <v>8</v>
      </c>
      <c r="G46" s="50">
        <f>SUM(G47+G105)</f>
        <v>308345.47000000003</v>
      </c>
      <c r="H46" s="50"/>
      <c r="I46" s="50">
        <f>SUM(I47+I105)</f>
        <v>997808.53999999992</v>
      </c>
      <c r="J46" s="50">
        <f>SUM(J47+J105)</f>
        <v>338953.19999999995</v>
      </c>
      <c r="K46" s="48">
        <f>SUM(J46/G46*100)</f>
        <v>109.92644062518575</v>
      </c>
      <c r="L46" s="48">
        <f>SUM(J46/I46*100)</f>
        <v>33.969763377651589</v>
      </c>
    </row>
    <row r="47" spans="2:12" x14ac:dyDescent="0.25">
      <c r="B47" s="7">
        <v>3</v>
      </c>
      <c r="C47" s="7"/>
      <c r="D47" s="7"/>
      <c r="E47" s="7"/>
      <c r="F47" s="7" t="s">
        <v>4</v>
      </c>
      <c r="G47" s="58">
        <f>SUM(G48+G58+G87+G91+G99)</f>
        <v>308295.33</v>
      </c>
      <c r="H47" s="58"/>
      <c r="I47" s="58">
        <f>SUM(I48+I58+I87+I91+I99)</f>
        <v>671554.67999999993</v>
      </c>
      <c r="J47" s="58">
        <f>SUM(J48+J58+J87+J91+J99+J102)</f>
        <v>315375.34999999998</v>
      </c>
      <c r="K47" s="48">
        <f t="shared" ref="K47:K111" si="3">SUM(J47/G47*100)</f>
        <v>102.29650575634733</v>
      </c>
      <c r="L47" s="48">
        <f t="shared" ref="L47:L111" si="4">SUM(J47/I47*100)</f>
        <v>46.961976350161095</v>
      </c>
    </row>
    <row r="48" spans="2:12" x14ac:dyDescent="0.25">
      <c r="B48" s="7"/>
      <c r="C48" s="12">
        <v>31</v>
      </c>
      <c r="D48" s="12"/>
      <c r="E48" s="12"/>
      <c r="F48" s="12" t="s">
        <v>5</v>
      </c>
      <c r="G48" s="50">
        <f>SUM(G49+G53+G55)</f>
        <v>247701.30000000002</v>
      </c>
      <c r="H48" s="50"/>
      <c r="I48" s="50">
        <f>SUM(I49+I53+I55)</f>
        <v>519874.52</v>
      </c>
      <c r="J48" s="50">
        <f>SUM(J49+J53+J55)</f>
        <v>255628.12</v>
      </c>
      <c r="K48" s="48">
        <f t="shared" si="3"/>
        <v>103.20015276464029</v>
      </c>
      <c r="L48" s="48">
        <f t="shared" si="4"/>
        <v>49.17111921545991</v>
      </c>
    </row>
    <row r="49" spans="2:12" x14ac:dyDescent="0.25">
      <c r="B49" s="8"/>
      <c r="C49" s="8"/>
      <c r="D49" s="8">
        <v>311</v>
      </c>
      <c r="E49" s="8"/>
      <c r="F49" s="8" t="s">
        <v>33</v>
      </c>
      <c r="G49" s="50">
        <f>SUM(G50:G52)</f>
        <v>205141.7</v>
      </c>
      <c r="H49" s="50"/>
      <c r="I49" s="50">
        <f>SUM(I50:I52)</f>
        <v>428906</v>
      </c>
      <c r="J49" s="50">
        <f>SUM(J50:J52)</f>
        <v>208606.67</v>
      </c>
      <c r="K49" s="48">
        <f t="shared" si="3"/>
        <v>101.68906175584974</v>
      </c>
      <c r="L49" s="48">
        <f t="shared" si="4"/>
        <v>48.636920444106636</v>
      </c>
    </row>
    <row r="50" spans="2:12" s="60" customFormat="1" x14ac:dyDescent="0.25">
      <c r="B50" s="9"/>
      <c r="C50" s="9"/>
      <c r="D50" s="9"/>
      <c r="E50" s="9">
        <v>3111</v>
      </c>
      <c r="F50" s="9" t="s">
        <v>34</v>
      </c>
      <c r="G50" s="61">
        <v>205141.7</v>
      </c>
      <c r="H50" s="61"/>
      <c r="I50" s="61">
        <v>428906</v>
      </c>
      <c r="J50" s="62">
        <v>208606.67</v>
      </c>
      <c r="K50" s="48">
        <f t="shared" si="3"/>
        <v>101.68906175584974</v>
      </c>
      <c r="L50" s="48">
        <f t="shared" si="4"/>
        <v>48.636920444106636</v>
      </c>
    </row>
    <row r="51" spans="2:12" s="60" customFormat="1" x14ac:dyDescent="0.25">
      <c r="B51" s="9"/>
      <c r="C51" s="9"/>
      <c r="D51" s="9"/>
      <c r="E51" s="9">
        <v>3113</v>
      </c>
      <c r="F51" s="9" t="s">
        <v>139</v>
      </c>
      <c r="G51" s="61">
        <v>0</v>
      </c>
      <c r="H51" s="61"/>
      <c r="I51" s="61">
        <v>0</v>
      </c>
      <c r="J51" s="62">
        <v>0</v>
      </c>
      <c r="K51" s="48" t="e">
        <f t="shared" si="3"/>
        <v>#DIV/0!</v>
      </c>
      <c r="L51" s="48" t="e">
        <f t="shared" si="4"/>
        <v>#DIV/0!</v>
      </c>
    </row>
    <row r="52" spans="2:12" s="60" customFormat="1" x14ac:dyDescent="0.25">
      <c r="B52" s="9"/>
      <c r="C52" s="9"/>
      <c r="D52" s="9"/>
      <c r="E52" s="9">
        <v>3114</v>
      </c>
      <c r="F52" s="9" t="s">
        <v>140</v>
      </c>
      <c r="G52" s="61">
        <v>0</v>
      </c>
      <c r="H52" s="61"/>
      <c r="I52" s="61">
        <v>0</v>
      </c>
      <c r="J52" s="62">
        <v>0</v>
      </c>
      <c r="K52" s="48" t="e">
        <f t="shared" si="3"/>
        <v>#DIV/0!</v>
      </c>
      <c r="L52" s="48" t="e">
        <f t="shared" si="4"/>
        <v>#DIV/0!</v>
      </c>
    </row>
    <row r="53" spans="2:12" s="64" customFormat="1" x14ac:dyDescent="0.25">
      <c r="B53" s="8"/>
      <c r="C53" s="8"/>
      <c r="D53" s="8">
        <v>312</v>
      </c>
      <c r="E53" s="8"/>
      <c r="F53" s="8" t="s">
        <v>141</v>
      </c>
      <c r="G53" s="50">
        <f>SUM(G54)</f>
        <v>9649.07</v>
      </c>
      <c r="H53" s="50"/>
      <c r="I53" s="50">
        <f>SUM(I54)</f>
        <v>16818.52</v>
      </c>
      <c r="J53" s="50">
        <f>SUM(J54)</f>
        <v>12727.3</v>
      </c>
      <c r="K53" s="48">
        <f t="shared" si="3"/>
        <v>131.90183095365666</v>
      </c>
      <c r="L53" s="48">
        <f t="shared" si="4"/>
        <v>75.674316170507268</v>
      </c>
    </row>
    <row r="54" spans="2:12" s="60" customFormat="1" x14ac:dyDescent="0.25">
      <c r="B54" s="9"/>
      <c r="C54" s="9"/>
      <c r="D54" s="9"/>
      <c r="E54" s="9">
        <v>3121</v>
      </c>
      <c r="F54" s="9" t="s">
        <v>141</v>
      </c>
      <c r="G54" s="61">
        <v>9649.07</v>
      </c>
      <c r="H54" s="61"/>
      <c r="I54" s="61">
        <v>16818.52</v>
      </c>
      <c r="J54" s="62">
        <v>12727.3</v>
      </c>
      <c r="K54" s="48">
        <f t="shared" si="3"/>
        <v>131.90183095365666</v>
      </c>
      <c r="L54" s="48">
        <f t="shared" si="4"/>
        <v>75.674316170507268</v>
      </c>
    </row>
    <row r="55" spans="2:12" s="64" customFormat="1" x14ac:dyDescent="0.25">
      <c r="B55" s="8"/>
      <c r="C55" s="8"/>
      <c r="D55" s="8">
        <v>313</v>
      </c>
      <c r="E55" s="8"/>
      <c r="F55" s="8" t="s">
        <v>142</v>
      </c>
      <c r="G55" s="50">
        <f>SUM(G56:G57)</f>
        <v>32910.53</v>
      </c>
      <c r="H55" s="50"/>
      <c r="I55" s="50">
        <f>SUM(I56:I57)</f>
        <v>74150</v>
      </c>
      <c r="J55" s="50">
        <f>SUM(J56:J57)</f>
        <v>34294.15</v>
      </c>
      <c r="K55" s="48">
        <f t="shared" si="3"/>
        <v>104.20418631969768</v>
      </c>
      <c r="L55" s="48">
        <f t="shared" si="4"/>
        <v>46.249696561024948</v>
      </c>
    </row>
    <row r="56" spans="2:12" s="60" customFormat="1" x14ac:dyDescent="0.25">
      <c r="B56" s="9"/>
      <c r="C56" s="9"/>
      <c r="D56" s="9"/>
      <c r="E56" s="9">
        <v>3132</v>
      </c>
      <c r="F56" s="9" t="s">
        <v>143</v>
      </c>
      <c r="G56" s="61">
        <v>32910.53</v>
      </c>
      <c r="H56" s="61"/>
      <c r="I56" s="61">
        <v>74150</v>
      </c>
      <c r="J56" s="62">
        <v>34294.15</v>
      </c>
      <c r="K56" s="48">
        <f t="shared" si="3"/>
        <v>104.20418631969768</v>
      </c>
      <c r="L56" s="48">
        <f t="shared" si="4"/>
        <v>46.249696561024948</v>
      </c>
    </row>
    <row r="57" spans="2:12" s="60" customFormat="1" ht="25.5" x14ac:dyDescent="0.25">
      <c r="B57" s="9"/>
      <c r="C57" s="9"/>
      <c r="D57" s="9"/>
      <c r="E57" s="9">
        <v>3133</v>
      </c>
      <c r="F57" s="14" t="s">
        <v>192</v>
      </c>
      <c r="G57" s="61">
        <v>0</v>
      </c>
      <c r="H57" s="61"/>
      <c r="I57" s="61">
        <v>0</v>
      </c>
      <c r="J57" s="62">
        <v>0</v>
      </c>
      <c r="K57" s="48" t="e">
        <f t="shared" si="3"/>
        <v>#DIV/0!</v>
      </c>
      <c r="L57" s="48" t="e">
        <f t="shared" si="4"/>
        <v>#DIV/0!</v>
      </c>
    </row>
    <row r="58" spans="2:12" x14ac:dyDescent="0.25">
      <c r="B58" s="8"/>
      <c r="C58" s="8">
        <v>32</v>
      </c>
      <c r="D58" s="9"/>
      <c r="E58" s="9"/>
      <c r="F58" s="8" t="s">
        <v>18</v>
      </c>
      <c r="G58" s="50">
        <f>SUM(G59+G64+G71+G80)</f>
        <v>58327.930000000008</v>
      </c>
      <c r="H58" s="50"/>
      <c r="I58" s="50">
        <f>SUM(I59+I64+I71+I80)</f>
        <v>138418.15999999997</v>
      </c>
      <c r="J58" s="50">
        <f>SUM(J59+J64+J71+J80)</f>
        <v>59003.819999999992</v>
      </c>
      <c r="K58" s="48">
        <f t="shared" si="3"/>
        <v>101.15877590718543</v>
      </c>
      <c r="L58" s="48">
        <f t="shared" si="4"/>
        <v>42.62722463584258</v>
      </c>
    </row>
    <row r="59" spans="2:12" x14ac:dyDescent="0.25">
      <c r="B59" s="8"/>
      <c r="C59" s="8"/>
      <c r="D59" s="8">
        <v>321</v>
      </c>
      <c r="E59" s="8"/>
      <c r="F59" s="8" t="s">
        <v>35</v>
      </c>
      <c r="G59" s="50">
        <f>SUM(G60:G63)</f>
        <v>16273.61</v>
      </c>
      <c r="H59" s="50"/>
      <c r="I59" s="50">
        <f>SUM(I60:I63)</f>
        <v>37827</v>
      </c>
      <c r="J59" s="50">
        <f>SUM(J60:J63)</f>
        <v>17151.260000000002</v>
      </c>
      <c r="K59" s="48">
        <f t="shared" si="3"/>
        <v>105.39308733587693</v>
      </c>
      <c r="L59" s="48">
        <f t="shared" si="4"/>
        <v>45.341317048668941</v>
      </c>
    </row>
    <row r="60" spans="2:12" s="60" customFormat="1" x14ac:dyDescent="0.25">
      <c r="B60" s="9"/>
      <c r="C60" s="36"/>
      <c r="D60" s="9"/>
      <c r="E60" s="9">
        <v>3211</v>
      </c>
      <c r="F60" s="14" t="s">
        <v>36</v>
      </c>
      <c r="G60" s="61">
        <v>907.69</v>
      </c>
      <c r="H60" s="61"/>
      <c r="I60" s="61">
        <v>6112</v>
      </c>
      <c r="J60" s="62">
        <v>2648.28</v>
      </c>
      <c r="K60" s="48">
        <f t="shared" si="3"/>
        <v>291.76040278068507</v>
      </c>
      <c r="L60" s="48">
        <f t="shared" si="4"/>
        <v>43.329188481675395</v>
      </c>
    </row>
    <row r="61" spans="2:12" s="60" customFormat="1" x14ac:dyDescent="0.25">
      <c r="B61" s="9"/>
      <c r="C61" s="36"/>
      <c r="D61" s="9"/>
      <c r="E61" s="9">
        <v>3212</v>
      </c>
      <c r="F61" s="14" t="s">
        <v>144</v>
      </c>
      <c r="G61" s="61">
        <v>15360.61</v>
      </c>
      <c r="H61" s="61"/>
      <c r="I61" s="61">
        <v>30815</v>
      </c>
      <c r="J61" s="62">
        <v>14308.62</v>
      </c>
      <c r="K61" s="48">
        <f t="shared" si="3"/>
        <v>93.151378753838557</v>
      </c>
      <c r="L61" s="48">
        <f t="shared" si="4"/>
        <v>46.433944507545029</v>
      </c>
    </row>
    <row r="62" spans="2:12" s="60" customFormat="1" x14ac:dyDescent="0.25">
      <c r="B62" s="9"/>
      <c r="C62" s="36"/>
      <c r="D62" s="9"/>
      <c r="E62" s="9">
        <v>3213</v>
      </c>
      <c r="F62" s="14" t="s">
        <v>145</v>
      </c>
      <c r="G62" s="61">
        <v>0</v>
      </c>
      <c r="H62" s="61"/>
      <c r="I62" s="61">
        <v>500</v>
      </c>
      <c r="J62" s="62">
        <v>175</v>
      </c>
      <c r="K62" s="48" t="e">
        <f t="shared" si="3"/>
        <v>#DIV/0!</v>
      </c>
      <c r="L62" s="48">
        <f t="shared" si="4"/>
        <v>35</v>
      </c>
    </row>
    <row r="63" spans="2:12" s="60" customFormat="1" x14ac:dyDescent="0.25">
      <c r="B63" s="9"/>
      <c r="C63" s="36"/>
      <c r="D63" s="9"/>
      <c r="E63" s="9">
        <v>3214</v>
      </c>
      <c r="F63" s="14" t="s">
        <v>146</v>
      </c>
      <c r="G63" s="61">
        <v>5.31</v>
      </c>
      <c r="H63" s="61"/>
      <c r="I63" s="61">
        <v>400</v>
      </c>
      <c r="J63" s="62">
        <v>19.36</v>
      </c>
      <c r="K63" s="48">
        <f t="shared" si="3"/>
        <v>364.59510357815446</v>
      </c>
      <c r="L63" s="48">
        <f t="shared" si="4"/>
        <v>4.84</v>
      </c>
    </row>
    <row r="64" spans="2:12" x14ac:dyDescent="0.25">
      <c r="B64" s="8"/>
      <c r="C64" s="25"/>
      <c r="D64" s="8">
        <v>322</v>
      </c>
      <c r="E64" s="8"/>
      <c r="F64" s="31" t="s">
        <v>147</v>
      </c>
      <c r="G64" s="98">
        <f>SUM(G65:G69)</f>
        <v>27583.88</v>
      </c>
      <c r="H64" s="50"/>
      <c r="I64" s="50">
        <f>SUM(I65:I70)</f>
        <v>72103.459999999992</v>
      </c>
      <c r="J64" s="50">
        <f>SUM(J65:J69)</f>
        <v>31010.219999999998</v>
      </c>
      <c r="K64" s="48">
        <f t="shared" si="3"/>
        <v>112.42153025607709</v>
      </c>
      <c r="L64" s="48">
        <f t="shared" si="4"/>
        <v>43.007949965230516</v>
      </c>
    </row>
    <row r="65" spans="2:12" s="60" customFormat="1" x14ac:dyDescent="0.25">
      <c r="B65" s="9"/>
      <c r="C65" s="36"/>
      <c r="D65" s="9"/>
      <c r="E65" s="9">
        <v>3221</v>
      </c>
      <c r="F65" s="14" t="s">
        <v>148</v>
      </c>
      <c r="G65" s="61">
        <v>2519.7800000000002</v>
      </c>
      <c r="H65" s="61"/>
      <c r="I65" s="61">
        <v>8159.46</v>
      </c>
      <c r="J65" s="62">
        <v>2047.62</v>
      </c>
      <c r="K65" s="48">
        <f t="shared" si="3"/>
        <v>81.261856193794685</v>
      </c>
      <c r="L65" s="48">
        <f t="shared" si="4"/>
        <v>25.09504305431977</v>
      </c>
    </row>
    <row r="66" spans="2:12" s="60" customFormat="1" x14ac:dyDescent="0.25">
      <c r="B66" s="9"/>
      <c r="C66" s="36"/>
      <c r="D66" s="9"/>
      <c r="E66" s="9">
        <v>3222</v>
      </c>
      <c r="F66" s="14" t="s">
        <v>149</v>
      </c>
      <c r="G66" s="61">
        <v>11974.99</v>
      </c>
      <c r="H66" s="61"/>
      <c r="I66" s="61">
        <v>24500</v>
      </c>
      <c r="J66" s="62">
        <v>15251.8</v>
      </c>
      <c r="K66" s="48">
        <f t="shared" si="3"/>
        <v>127.36378067956633</v>
      </c>
      <c r="L66" s="48">
        <f t="shared" si="4"/>
        <v>62.252244897959187</v>
      </c>
    </row>
    <row r="67" spans="2:12" s="60" customFormat="1" x14ac:dyDescent="0.25">
      <c r="B67" s="9"/>
      <c r="C67" s="36"/>
      <c r="D67" s="9"/>
      <c r="E67" s="9">
        <v>3223</v>
      </c>
      <c r="F67" s="14" t="s">
        <v>150</v>
      </c>
      <c r="G67" s="61">
        <v>10716.74</v>
      </c>
      <c r="H67" s="61"/>
      <c r="I67" s="61">
        <v>34195</v>
      </c>
      <c r="J67" s="62">
        <v>11494.79</v>
      </c>
      <c r="K67" s="48">
        <f t="shared" si="3"/>
        <v>107.26013694463057</v>
      </c>
      <c r="L67" s="48">
        <f t="shared" si="4"/>
        <v>33.61541160988449</v>
      </c>
    </row>
    <row r="68" spans="2:12" s="60" customFormat="1" ht="25.5" x14ac:dyDescent="0.25">
      <c r="B68" s="9"/>
      <c r="C68" s="36"/>
      <c r="D68" s="9"/>
      <c r="E68" s="9">
        <v>3224</v>
      </c>
      <c r="F68" s="14" t="s">
        <v>151</v>
      </c>
      <c r="G68" s="61">
        <v>1792.69</v>
      </c>
      <c r="H68" s="61"/>
      <c r="I68" s="61">
        <v>3550</v>
      </c>
      <c r="J68" s="62">
        <v>1223.6400000000001</v>
      </c>
      <c r="K68" s="48">
        <f t="shared" si="3"/>
        <v>68.257200073632362</v>
      </c>
      <c r="L68" s="48">
        <f t="shared" si="4"/>
        <v>34.468732394366199</v>
      </c>
    </row>
    <row r="69" spans="2:12" s="60" customFormat="1" x14ac:dyDescent="0.25">
      <c r="B69" s="9"/>
      <c r="C69" s="36"/>
      <c r="D69" s="9"/>
      <c r="E69" s="9">
        <v>3225</v>
      </c>
      <c r="F69" s="14" t="s">
        <v>152</v>
      </c>
      <c r="G69" s="61">
        <v>579.67999999999995</v>
      </c>
      <c r="H69" s="61"/>
      <c r="I69" s="61">
        <v>1500</v>
      </c>
      <c r="J69" s="62">
        <v>992.37</v>
      </c>
      <c r="K69" s="48">
        <f t="shared" si="3"/>
        <v>171.19272702180515</v>
      </c>
      <c r="L69" s="48">
        <f t="shared" si="4"/>
        <v>66.158000000000001</v>
      </c>
    </row>
    <row r="70" spans="2:12" s="60" customFormat="1" x14ac:dyDescent="0.25">
      <c r="B70" s="9"/>
      <c r="C70" s="36"/>
      <c r="D70" s="9"/>
      <c r="E70" s="9">
        <v>3227</v>
      </c>
      <c r="F70" s="14" t="s">
        <v>228</v>
      </c>
      <c r="G70" s="61">
        <v>0</v>
      </c>
      <c r="H70" s="61"/>
      <c r="I70" s="61">
        <v>199</v>
      </c>
      <c r="J70" s="62">
        <v>0</v>
      </c>
      <c r="K70" s="48" t="e">
        <f t="shared" si="3"/>
        <v>#DIV/0!</v>
      </c>
      <c r="L70" s="48">
        <f t="shared" si="4"/>
        <v>0</v>
      </c>
    </row>
    <row r="71" spans="2:12" x14ac:dyDescent="0.25">
      <c r="B71" s="8"/>
      <c r="C71" s="25"/>
      <c r="D71" s="8">
        <v>323</v>
      </c>
      <c r="E71" s="8"/>
      <c r="F71" s="31" t="s">
        <v>153</v>
      </c>
      <c r="G71" s="50">
        <f>SUM(G72:G79)</f>
        <v>9042.2099999999991</v>
      </c>
      <c r="H71" s="50"/>
      <c r="I71" s="50">
        <f>SUM(I72:I79)</f>
        <v>16272.589999999998</v>
      </c>
      <c r="J71" s="50">
        <f>SUM(J72:J79)</f>
        <v>8440.73</v>
      </c>
      <c r="K71" s="48">
        <f t="shared" si="3"/>
        <v>93.348086363842469</v>
      </c>
      <c r="L71" s="48">
        <f t="shared" si="4"/>
        <v>51.870845390930398</v>
      </c>
    </row>
    <row r="72" spans="2:12" s="60" customFormat="1" x14ac:dyDescent="0.25">
      <c r="B72" s="9"/>
      <c r="C72" s="36"/>
      <c r="D72" s="9"/>
      <c r="E72" s="9">
        <v>3231</v>
      </c>
      <c r="F72" s="14" t="s">
        <v>154</v>
      </c>
      <c r="G72" s="61">
        <v>1930.58</v>
      </c>
      <c r="H72" s="61"/>
      <c r="I72" s="61">
        <v>3100</v>
      </c>
      <c r="J72" s="62">
        <v>1150.5</v>
      </c>
      <c r="K72" s="48">
        <f t="shared" si="3"/>
        <v>59.593490039262818</v>
      </c>
      <c r="L72" s="48">
        <f t="shared" si="4"/>
        <v>37.112903225806456</v>
      </c>
    </row>
    <row r="73" spans="2:12" s="60" customFormat="1" x14ac:dyDescent="0.25">
      <c r="B73" s="9"/>
      <c r="C73" s="36"/>
      <c r="D73" s="9"/>
      <c r="E73" s="9">
        <v>3232</v>
      </c>
      <c r="F73" s="14" t="s">
        <v>155</v>
      </c>
      <c r="G73" s="61">
        <v>2492.87</v>
      </c>
      <c r="H73" s="61"/>
      <c r="I73" s="61">
        <v>5154.46</v>
      </c>
      <c r="J73" s="62">
        <v>3055.09</v>
      </c>
      <c r="K73" s="48">
        <f t="shared" si="3"/>
        <v>122.55312150252522</v>
      </c>
      <c r="L73" s="48">
        <f t="shared" si="4"/>
        <v>59.270806253225359</v>
      </c>
    </row>
    <row r="74" spans="2:12" s="60" customFormat="1" x14ac:dyDescent="0.25">
      <c r="B74" s="9"/>
      <c r="C74" s="36"/>
      <c r="D74" s="9"/>
      <c r="E74" s="9">
        <v>3233</v>
      </c>
      <c r="F74" s="14" t="s">
        <v>156</v>
      </c>
      <c r="G74" s="61">
        <v>0</v>
      </c>
      <c r="H74" s="61"/>
      <c r="I74" s="61">
        <v>0</v>
      </c>
      <c r="J74" s="62">
        <v>0</v>
      </c>
      <c r="K74" s="48" t="e">
        <f t="shared" si="3"/>
        <v>#DIV/0!</v>
      </c>
      <c r="L74" s="48" t="e">
        <f t="shared" si="4"/>
        <v>#DIV/0!</v>
      </c>
    </row>
    <row r="75" spans="2:12" s="60" customFormat="1" x14ac:dyDescent="0.25">
      <c r="B75" s="9"/>
      <c r="C75" s="36"/>
      <c r="D75" s="9"/>
      <c r="E75" s="9">
        <v>3234</v>
      </c>
      <c r="F75" s="14" t="s">
        <v>157</v>
      </c>
      <c r="G75" s="61">
        <v>1762.9</v>
      </c>
      <c r="H75" s="61"/>
      <c r="I75" s="61">
        <v>1304.72</v>
      </c>
      <c r="J75" s="62">
        <v>1668.91</v>
      </c>
      <c r="K75" s="48">
        <f t="shared" si="3"/>
        <v>94.668444041068682</v>
      </c>
      <c r="L75" s="48">
        <f t="shared" si="4"/>
        <v>127.91326874731743</v>
      </c>
    </row>
    <row r="76" spans="2:12" s="60" customFormat="1" x14ac:dyDescent="0.25">
      <c r="B76" s="9"/>
      <c r="C76" s="36"/>
      <c r="D76" s="9"/>
      <c r="E76" s="9">
        <v>3236</v>
      </c>
      <c r="F76" s="14" t="s">
        <v>158</v>
      </c>
      <c r="G76" s="61">
        <v>489.41</v>
      </c>
      <c r="H76" s="61"/>
      <c r="I76" s="61">
        <v>2113.41</v>
      </c>
      <c r="J76" s="62">
        <v>727.04</v>
      </c>
      <c r="K76" s="48">
        <f t="shared" si="3"/>
        <v>148.55438180666516</v>
      </c>
      <c r="L76" s="48">
        <f t="shared" si="4"/>
        <v>34.401275663501167</v>
      </c>
    </row>
    <row r="77" spans="2:12" s="60" customFormat="1" x14ac:dyDescent="0.25">
      <c r="B77" s="9"/>
      <c r="C77" s="36"/>
      <c r="D77" s="9"/>
      <c r="E77" s="9">
        <v>3237</v>
      </c>
      <c r="F77" s="14" t="s">
        <v>159</v>
      </c>
      <c r="G77" s="61">
        <v>557.44000000000005</v>
      </c>
      <c r="H77" s="61"/>
      <c r="I77" s="61">
        <v>800</v>
      </c>
      <c r="J77" s="62">
        <v>567.39</v>
      </c>
      <c r="K77" s="48">
        <f t="shared" si="3"/>
        <v>101.78494546498275</v>
      </c>
      <c r="L77" s="48">
        <f t="shared" si="4"/>
        <v>70.923749999999998</v>
      </c>
    </row>
    <row r="78" spans="2:12" s="60" customFormat="1" x14ac:dyDescent="0.25">
      <c r="B78" s="9"/>
      <c r="C78" s="36"/>
      <c r="D78" s="9"/>
      <c r="E78" s="9">
        <v>3238</v>
      </c>
      <c r="F78" s="14" t="s">
        <v>160</v>
      </c>
      <c r="G78" s="61">
        <v>1039.22</v>
      </c>
      <c r="H78" s="61"/>
      <c r="I78" s="61">
        <v>2800</v>
      </c>
      <c r="J78" s="62">
        <v>933.36</v>
      </c>
      <c r="K78" s="48">
        <f t="shared" si="3"/>
        <v>89.813513981640085</v>
      </c>
      <c r="L78" s="48">
        <f t="shared" si="4"/>
        <v>33.334285714285713</v>
      </c>
    </row>
    <row r="79" spans="2:12" s="60" customFormat="1" x14ac:dyDescent="0.25">
      <c r="B79" s="9"/>
      <c r="C79" s="36"/>
      <c r="D79" s="9"/>
      <c r="E79" s="9">
        <v>3239</v>
      </c>
      <c r="F79" s="14" t="s">
        <v>161</v>
      </c>
      <c r="G79" s="61">
        <v>769.79</v>
      </c>
      <c r="H79" s="61"/>
      <c r="I79" s="61">
        <v>1000</v>
      </c>
      <c r="J79" s="62">
        <v>338.44</v>
      </c>
      <c r="K79" s="48">
        <f t="shared" si="3"/>
        <v>43.965237272502897</v>
      </c>
      <c r="L79" s="48">
        <f t="shared" si="4"/>
        <v>33.844000000000001</v>
      </c>
    </row>
    <row r="80" spans="2:12" x14ac:dyDescent="0.25">
      <c r="B80" s="8"/>
      <c r="C80" s="25"/>
      <c r="D80" s="8">
        <v>329</v>
      </c>
      <c r="E80" s="8"/>
      <c r="F80" s="31" t="s">
        <v>162</v>
      </c>
      <c r="G80" s="98">
        <f>SUM(G81:G86)</f>
        <v>5428.2300000000005</v>
      </c>
      <c r="H80" s="50"/>
      <c r="I80" s="50">
        <f>SUM(I81:I86)</f>
        <v>12215.11</v>
      </c>
      <c r="J80" s="50">
        <f>SUM(J81:J86)</f>
        <v>2401.6099999999997</v>
      </c>
      <c r="K80" s="48">
        <f t="shared" si="3"/>
        <v>44.242966860284099</v>
      </c>
      <c r="L80" s="48">
        <f t="shared" si="4"/>
        <v>19.660977265043044</v>
      </c>
    </row>
    <row r="81" spans="2:12" s="60" customFormat="1" x14ac:dyDescent="0.25">
      <c r="B81" s="9"/>
      <c r="C81" s="36"/>
      <c r="D81" s="9"/>
      <c r="E81" s="9">
        <v>3292</v>
      </c>
      <c r="F81" s="14" t="s">
        <v>163</v>
      </c>
      <c r="G81" s="61">
        <v>514.22</v>
      </c>
      <c r="H81" s="61"/>
      <c r="I81" s="61">
        <v>514.22</v>
      </c>
      <c r="J81" s="62">
        <v>514.22</v>
      </c>
      <c r="K81" s="48">
        <f t="shared" si="3"/>
        <v>100</v>
      </c>
      <c r="L81" s="48">
        <f t="shared" si="4"/>
        <v>100</v>
      </c>
    </row>
    <row r="82" spans="2:12" s="60" customFormat="1" x14ac:dyDescent="0.25">
      <c r="B82" s="9"/>
      <c r="C82" s="36"/>
      <c r="D82" s="9"/>
      <c r="E82" s="9">
        <v>3293</v>
      </c>
      <c r="F82" s="14" t="s">
        <v>164</v>
      </c>
      <c r="G82" s="61">
        <v>125.79</v>
      </c>
      <c r="H82" s="61"/>
      <c r="I82" s="61">
        <v>500</v>
      </c>
      <c r="J82" s="62">
        <v>268.8</v>
      </c>
      <c r="K82" s="48">
        <f t="shared" si="3"/>
        <v>213.68948247078464</v>
      </c>
      <c r="L82" s="48">
        <f t="shared" si="4"/>
        <v>53.760000000000005</v>
      </c>
    </row>
    <row r="83" spans="2:12" s="60" customFormat="1" x14ac:dyDescent="0.25">
      <c r="B83" s="9"/>
      <c r="C83" s="36"/>
      <c r="D83" s="9"/>
      <c r="E83" s="9">
        <v>3294</v>
      </c>
      <c r="F83" s="14" t="s">
        <v>165</v>
      </c>
      <c r="G83" s="61">
        <v>143.34</v>
      </c>
      <c r="H83" s="61"/>
      <c r="I83" s="61">
        <v>190</v>
      </c>
      <c r="J83" s="62">
        <v>145.25</v>
      </c>
      <c r="K83" s="48">
        <f t="shared" si="3"/>
        <v>101.33249616296915</v>
      </c>
      <c r="L83" s="48">
        <f t="shared" si="4"/>
        <v>76.44736842105263</v>
      </c>
    </row>
    <row r="84" spans="2:12" s="60" customFormat="1" x14ac:dyDescent="0.25">
      <c r="B84" s="9"/>
      <c r="C84" s="36"/>
      <c r="D84" s="9"/>
      <c r="E84" s="9">
        <v>3295</v>
      </c>
      <c r="F84" s="14" t="s">
        <v>166</v>
      </c>
      <c r="G84" s="61">
        <v>1172.94</v>
      </c>
      <c r="H84" s="61"/>
      <c r="I84" s="61">
        <v>1680</v>
      </c>
      <c r="J84" s="62">
        <v>824.43</v>
      </c>
      <c r="K84" s="48">
        <f t="shared" si="3"/>
        <v>70.287482735689792</v>
      </c>
      <c r="L84" s="48">
        <f t="shared" si="4"/>
        <v>49.073214285714286</v>
      </c>
    </row>
    <row r="85" spans="2:12" s="60" customFormat="1" x14ac:dyDescent="0.25">
      <c r="B85" s="9"/>
      <c r="C85" s="36"/>
      <c r="D85" s="9"/>
      <c r="E85" s="9">
        <v>3296</v>
      </c>
      <c r="F85" s="14" t="s">
        <v>193</v>
      </c>
      <c r="G85" s="61">
        <v>3247.56</v>
      </c>
      <c r="H85" s="61"/>
      <c r="I85" s="61">
        <v>0</v>
      </c>
      <c r="J85" s="62">
        <v>0</v>
      </c>
      <c r="K85" s="48">
        <f t="shared" si="3"/>
        <v>0</v>
      </c>
      <c r="L85" s="48" t="e">
        <f t="shared" si="4"/>
        <v>#DIV/0!</v>
      </c>
    </row>
    <row r="86" spans="2:12" s="60" customFormat="1" x14ac:dyDescent="0.25">
      <c r="B86" s="9"/>
      <c r="C86" s="36"/>
      <c r="D86" s="9"/>
      <c r="E86" s="9">
        <v>3299</v>
      </c>
      <c r="F86" s="14" t="s">
        <v>162</v>
      </c>
      <c r="G86" s="61">
        <v>224.38</v>
      </c>
      <c r="H86" s="61"/>
      <c r="I86" s="61">
        <v>9330.89</v>
      </c>
      <c r="J86" s="62">
        <v>648.91</v>
      </c>
      <c r="K86" s="48">
        <f t="shared" si="3"/>
        <v>289.2013548444603</v>
      </c>
      <c r="L86" s="48">
        <f t="shared" si="4"/>
        <v>6.9544277126833558</v>
      </c>
    </row>
    <row r="87" spans="2:12" x14ac:dyDescent="0.25">
      <c r="B87" s="8"/>
      <c r="C87" s="25">
        <v>34</v>
      </c>
      <c r="D87" s="8"/>
      <c r="E87" s="8"/>
      <c r="F87" s="31" t="s">
        <v>167</v>
      </c>
      <c r="G87" s="50">
        <f>SUM(G88)</f>
        <v>2266.1</v>
      </c>
      <c r="H87" s="50"/>
      <c r="I87" s="50">
        <f>SUM(I88)</f>
        <v>662</v>
      </c>
      <c r="J87" s="50">
        <f>SUM(J88)</f>
        <v>177.10999999999999</v>
      </c>
      <c r="K87" s="48">
        <f t="shared" si="3"/>
        <v>7.8156303781827807</v>
      </c>
      <c r="L87" s="48">
        <f t="shared" si="4"/>
        <v>26.753776435045314</v>
      </c>
    </row>
    <row r="88" spans="2:12" x14ac:dyDescent="0.25">
      <c r="B88" s="8"/>
      <c r="C88" s="25"/>
      <c r="D88" s="8">
        <v>343</v>
      </c>
      <c r="E88" s="8"/>
      <c r="F88" s="31" t="s">
        <v>168</v>
      </c>
      <c r="G88" s="50">
        <f>SUM(G89:G90)</f>
        <v>2266.1</v>
      </c>
      <c r="H88" s="50"/>
      <c r="I88" s="50">
        <f>SUM(I89:I90)</f>
        <v>662</v>
      </c>
      <c r="J88" s="50">
        <f>SUM(J89:J90)</f>
        <v>177.10999999999999</v>
      </c>
      <c r="K88" s="48">
        <f t="shared" si="3"/>
        <v>7.8156303781827807</v>
      </c>
      <c r="L88" s="48">
        <f t="shared" si="4"/>
        <v>26.753776435045314</v>
      </c>
    </row>
    <row r="89" spans="2:12" s="60" customFormat="1" x14ac:dyDescent="0.25">
      <c r="B89" s="9"/>
      <c r="C89" s="36"/>
      <c r="D89" s="9"/>
      <c r="E89" s="9">
        <v>3431</v>
      </c>
      <c r="F89" s="14" t="s">
        <v>169</v>
      </c>
      <c r="G89" s="61">
        <v>308.05</v>
      </c>
      <c r="H89" s="61"/>
      <c r="I89" s="61">
        <v>650</v>
      </c>
      <c r="J89" s="62">
        <v>172.85</v>
      </c>
      <c r="K89" s="48">
        <f t="shared" si="3"/>
        <v>56.111020938159385</v>
      </c>
      <c r="L89" s="48">
        <f t="shared" si="4"/>
        <v>26.592307692307692</v>
      </c>
    </row>
    <row r="90" spans="2:12" s="60" customFormat="1" x14ac:dyDescent="0.25">
      <c r="B90" s="9"/>
      <c r="C90" s="36"/>
      <c r="D90" s="9"/>
      <c r="E90" s="9">
        <v>3433</v>
      </c>
      <c r="F90" s="14" t="s">
        <v>194</v>
      </c>
      <c r="G90" s="61">
        <v>1958.05</v>
      </c>
      <c r="H90" s="61"/>
      <c r="I90" s="61">
        <v>12</v>
      </c>
      <c r="J90" s="62">
        <v>4.26</v>
      </c>
      <c r="K90" s="48">
        <f t="shared" si="3"/>
        <v>0.2175633921503537</v>
      </c>
      <c r="L90" s="48">
        <f t="shared" si="4"/>
        <v>35.5</v>
      </c>
    </row>
    <row r="91" spans="2:12" ht="25.5" x14ac:dyDescent="0.25">
      <c r="B91" s="8"/>
      <c r="C91" s="25">
        <v>36</v>
      </c>
      <c r="D91" s="8"/>
      <c r="E91" s="8"/>
      <c r="F91" s="31" t="s">
        <v>170</v>
      </c>
      <c r="G91" s="50">
        <f>SUM(G92+G94+G96)</f>
        <v>0</v>
      </c>
      <c r="H91" s="50"/>
      <c r="I91" s="50">
        <v>0</v>
      </c>
      <c r="J91" s="50">
        <f>SUM(J92+J94+J96)</f>
        <v>0</v>
      </c>
      <c r="K91" s="48" t="e">
        <f t="shared" si="3"/>
        <v>#DIV/0!</v>
      </c>
      <c r="L91" s="48" t="e">
        <f t="shared" si="4"/>
        <v>#DIV/0!</v>
      </c>
    </row>
    <row r="92" spans="2:12" x14ac:dyDescent="0.25">
      <c r="B92" s="8"/>
      <c r="C92" s="25"/>
      <c r="D92" s="8">
        <v>363</v>
      </c>
      <c r="E92" s="8"/>
      <c r="F92" s="31" t="s">
        <v>171</v>
      </c>
      <c r="G92" s="50">
        <f>SUM(G93)</f>
        <v>0</v>
      </c>
      <c r="H92" s="50"/>
      <c r="I92" s="50">
        <v>0</v>
      </c>
      <c r="J92" s="50">
        <v>0</v>
      </c>
      <c r="K92" s="48" t="e">
        <f t="shared" si="3"/>
        <v>#DIV/0!</v>
      </c>
      <c r="L92" s="48" t="e">
        <f t="shared" si="4"/>
        <v>#DIV/0!</v>
      </c>
    </row>
    <row r="93" spans="2:12" s="60" customFormat="1" x14ac:dyDescent="0.25">
      <c r="B93" s="9"/>
      <c r="C93" s="36"/>
      <c r="D93" s="9"/>
      <c r="E93" s="9">
        <v>3631</v>
      </c>
      <c r="F93" s="14" t="s">
        <v>172</v>
      </c>
      <c r="G93" s="61">
        <v>0</v>
      </c>
      <c r="H93" s="61"/>
      <c r="I93" s="61">
        <v>0</v>
      </c>
      <c r="J93" s="62">
        <v>0</v>
      </c>
      <c r="K93" s="48" t="e">
        <f t="shared" si="3"/>
        <v>#DIV/0!</v>
      </c>
      <c r="L93" s="48" t="e">
        <f t="shared" si="4"/>
        <v>#DIV/0!</v>
      </c>
    </row>
    <row r="94" spans="2:12" x14ac:dyDescent="0.25">
      <c r="B94" s="8"/>
      <c r="C94" s="25"/>
      <c r="D94" s="8">
        <v>368</v>
      </c>
      <c r="E94" s="8"/>
      <c r="F94" s="31" t="s">
        <v>173</v>
      </c>
      <c r="G94" s="50">
        <f>SUM(G95)</f>
        <v>0</v>
      </c>
      <c r="H94" s="50"/>
      <c r="I94" s="50">
        <v>0</v>
      </c>
      <c r="J94" s="50">
        <v>0</v>
      </c>
      <c r="K94" s="48" t="e">
        <f t="shared" si="3"/>
        <v>#DIV/0!</v>
      </c>
      <c r="L94" s="48" t="e">
        <f t="shared" si="4"/>
        <v>#DIV/0!</v>
      </c>
    </row>
    <row r="95" spans="2:12" s="60" customFormat="1" x14ac:dyDescent="0.25">
      <c r="B95" s="9"/>
      <c r="C95" s="36"/>
      <c r="D95" s="9"/>
      <c r="E95" s="9">
        <v>3681</v>
      </c>
      <c r="F95" s="14" t="s">
        <v>174</v>
      </c>
      <c r="G95" s="61">
        <v>0</v>
      </c>
      <c r="H95" s="61"/>
      <c r="I95" s="61">
        <v>0</v>
      </c>
      <c r="J95" s="62">
        <v>0</v>
      </c>
      <c r="K95" s="48" t="e">
        <f t="shared" si="3"/>
        <v>#DIV/0!</v>
      </c>
      <c r="L95" s="48" t="e">
        <f t="shared" si="4"/>
        <v>#DIV/0!</v>
      </c>
    </row>
    <row r="96" spans="2:12" ht="25.5" x14ac:dyDescent="0.25">
      <c r="B96" s="8"/>
      <c r="C96" s="25"/>
      <c r="D96" s="8">
        <v>369</v>
      </c>
      <c r="E96" s="8"/>
      <c r="F96" s="31" t="s">
        <v>175</v>
      </c>
      <c r="G96" s="50">
        <f>SUM(G97:G98)</f>
        <v>0</v>
      </c>
      <c r="H96" s="50"/>
      <c r="I96" s="50">
        <v>0</v>
      </c>
      <c r="J96" s="50">
        <v>0</v>
      </c>
      <c r="K96" s="48" t="e">
        <f t="shared" si="3"/>
        <v>#DIV/0!</v>
      </c>
      <c r="L96" s="48" t="e">
        <f t="shared" si="4"/>
        <v>#DIV/0!</v>
      </c>
    </row>
    <row r="97" spans="2:12" s="60" customFormat="1" ht="25.5" x14ac:dyDescent="0.25">
      <c r="B97" s="9"/>
      <c r="C97" s="36"/>
      <c r="D97" s="9"/>
      <c r="E97" s="9">
        <v>3691</v>
      </c>
      <c r="F97" s="14" t="s">
        <v>176</v>
      </c>
      <c r="G97" s="61">
        <v>0</v>
      </c>
      <c r="H97" s="61"/>
      <c r="I97" s="61">
        <v>0</v>
      </c>
      <c r="J97" s="62">
        <v>0</v>
      </c>
      <c r="K97" s="48" t="e">
        <f t="shared" si="3"/>
        <v>#DIV/0!</v>
      </c>
      <c r="L97" s="48" t="e">
        <f t="shared" si="4"/>
        <v>#DIV/0!</v>
      </c>
    </row>
    <row r="98" spans="2:12" s="60" customFormat="1" ht="25.5" x14ac:dyDescent="0.25">
      <c r="B98" s="9"/>
      <c r="C98" s="36"/>
      <c r="D98" s="9"/>
      <c r="E98" s="9">
        <v>3693</v>
      </c>
      <c r="F98" s="14" t="s">
        <v>177</v>
      </c>
      <c r="G98" s="61">
        <v>0</v>
      </c>
      <c r="H98" s="61"/>
      <c r="I98" s="61">
        <v>0</v>
      </c>
      <c r="J98" s="62">
        <v>0</v>
      </c>
      <c r="K98" s="48" t="e">
        <f t="shared" si="3"/>
        <v>#DIV/0!</v>
      </c>
      <c r="L98" s="48" t="e">
        <f t="shared" si="4"/>
        <v>#DIV/0!</v>
      </c>
    </row>
    <row r="99" spans="2:12" ht="25.5" x14ac:dyDescent="0.25">
      <c r="B99" s="8"/>
      <c r="C99" s="25">
        <v>37</v>
      </c>
      <c r="D99" s="8"/>
      <c r="E99" s="8"/>
      <c r="F99" s="31" t="s">
        <v>178</v>
      </c>
      <c r="G99" s="50">
        <f>SUM(G100)</f>
        <v>0</v>
      </c>
      <c r="H99" s="50"/>
      <c r="I99" s="50">
        <f>SUM(I100)</f>
        <v>12600</v>
      </c>
      <c r="J99" s="50">
        <f>SUM(J100)</f>
        <v>340.5</v>
      </c>
      <c r="K99" s="48" t="e">
        <f t="shared" si="3"/>
        <v>#DIV/0!</v>
      </c>
      <c r="L99" s="48">
        <f t="shared" si="4"/>
        <v>2.7023809523809521</v>
      </c>
    </row>
    <row r="100" spans="2:12" ht="25.5" x14ac:dyDescent="0.25">
      <c r="B100" s="8"/>
      <c r="C100" s="25"/>
      <c r="D100" s="8">
        <v>372</v>
      </c>
      <c r="E100" s="8"/>
      <c r="F100" s="31" t="s">
        <v>179</v>
      </c>
      <c r="G100" s="50">
        <f>SUM(G101)</f>
        <v>0</v>
      </c>
      <c r="H100" s="50"/>
      <c r="I100" s="50">
        <f>SUM(I101)</f>
        <v>12600</v>
      </c>
      <c r="J100" s="50">
        <f>SUM(J101)</f>
        <v>340.5</v>
      </c>
      <c r="K100" s="48" t="e">
        <f t="shared" si="3"/>
        <v>#DIV/0!</v>
      </c>
      <c r="L100" s="48">
        <f t="shared" si="4"/>
        <v>2.7023809523809521</v>
      </c>
    </row>
    <row r="101" spans="2:12" s="60" customFormat="1" x14ac:dyDescent="0.25">
      <c r="B101" s="9"/>
      <c r="C101" s="36"/>
      <c r="D101" s="9"/>
      <c r="E101" s="9">
        <v>3722</v>
      </c>
      <c r="F101" s="14" t="s">
        <v>180</v>
      </c>
      <c r="G101" s="61">
        <v>0</v>
      </c>
      <c r="H101" s="61"/>
      <c r="I101" s="61">
        <v>12600</v>
      </c>
      <c r="J101" s="62">
        <v>340.5</v>
      </c>
      <c r="K101" s="48" t="e">
        <f t="shared" si="3"/>
        <v>#DIV/0!</v>
      </c>
      <c r="L101" s="48">
        <f t="shared" si="4"/>
        <v>2.7023809523809521</v>
      </c>
    </row>
    <row r="102" spans="2:12" x14ac:dyDescent="0.25">
      <c r="B102" s="8"/>
      <c r="C102" s="25">
        <v>38</v>
      </c>
      <c r="D102" s="8"/>
      <c r="E102" s="8"/>
      <c r="F102" s="31" t="s">
        <v>141</v>
      </c>
      <c r="G102" s="50">
        <f>SUM(G104)</f>
        <v>0</v>
      </c>
      <c r="H102" s="50"/>
      <c r="I102" s="50">
        <f>SUM(I104)</f>
        <v>0</v>
      </c>
      <c r="J102" s="50">
        <f>SUM(J104)</f>
        <v>225.8</v>
      </c>
      <c r="K102" s="48" t="e">
        <f t="shared" si="3"/>
        <v>#DIV/0!</v>
      </c>
      <c r="L102" s="48" t="e">
        <f t="shared" si="4"/>
        <v>#DIV/0!</v>
      </c>
    </row>
    <row r="103" spans="2:12" x14ac:dyDescent="0.25">
      <c r="B103" s="8"/>
      <c r="C103" s="25"/>
      <c r="D103" s="9">
        <v>381</v>
      </c>
      <c r="E103" s="9" t="s">
        <v>29</v>
      </c>
      <c r="F103" s="9" t="s">
        <v>134</v>
      </c>
      <c r="G103" s="50">
        <v>0</v>
      </c>
      <c r="H103" s="50"/>
      <c r="I103" s="50">
        <f>SUM(I104)</f>
        <v>0</v>
      </c>
      <c r="J103" s="50">
        <f>SUM(J104)</f>
        <v>225.8</v>
      </c>
      <c r="K103" s="48" t="e">
        <f t="shared" si="3"/>
        <v>#DIV/0!</v>
      </c>
      <c r="L103" s="48" t="e">
        <f t="shared" si="4"/>
        <v>#DIV/0!</v>
      </c>
    </row>
    <row r="104" spans="2:12" x14ac:dyDescent="0.25">
      <c r="B104" s="8"/>
      <c r="C104" s="8"/>
      <c r="D104" s="9"/>
      <c r="E104" s="9">
        <v>3812</v>
      </c>
      <c r="F104" s="9" t="s">
        <v>231</v>
      </c>
      <c r="G104" s="50">
        <v>0</v>
      </c>
      <c r="H104" s="50"/>
      <c r="I104" s="50">
        <v>0</v>
      </c>
      <c r="J104" s="50">
        <v>225.8</v>
      </c>
      <c r="K104" s="48" t="e">
        <f t="shared" si="3"/>
        <v>#DIV/0!</v>
      </c>
      <c r="L104" s="48" t="e">
        <f t="shared" si="4"/>
        <v>#DIV/0!</v>
      </c>
    </row>
    <row r="105" spans="2:12" x14ac:dyDescent="0.25">
      <c r="B105" s="10">
        <v>4</v>
      </c>
      <c r="C105" s="11"/>
      <c r="D105" s="11"/>
      <c r="E105" s="11"/>
      <c r="F105" s="23" t="s">
        <v>6</v>
      </c>
      <c r="G105" s="58">
        <f>SUM(G106+G109+G119)</f>
        <v>50.14</v>
      </c>
      <c r="H105" s="58"/>
      <c r="I105" s="58">
        <f>SUM(I106+I109+I119)</f>
        <v>326253.86</v>
      </c>
      <c r="J105" s="58">
        <f>SUM(J106+J109+J119)</f>
        <v>23577.85</v>
      </c>
      <c r="K105" s="48">
        <f t="shared" si="3"/>
        <v>47024.032708416431</v>
      </c>
      <c r="L105" s="48">
        <f t="shared" si="4"/>
        <v>7.2268416992828834</v>
      </c>
    </row>
    <row r="106" spans="2:12" x14ac:dyDescent="0.25">
      <c r="B106" s="12"/>
      <c r="C106" s="12">
        <v>42</v>
      </c>
      <c r="D106" s="12"/>
      <c r="E106" s="12"/>
      <c r="F106" s="24" t="s">
        <v>183</v>
      </c>
      <c r="G106" s="50">
        <f>SUM(G107)</f>
        <v>0</v>
      </c>
      <c r="H106" s="50"/>
      <c r="I106" s="50">
        <f>SUM(I107)</f>
        <v>288672.11</v>
      </c>
      <c r="J106" s="50">
        <f>SUM(J107)</f>
        <v>0</v>
      </c>
      <c r="K106" s="48" t="e">
        <f t="shared" si="3"/>
        <v>#DIV/0!</v>
      </c>
      <c r="L106" s="48">
        <f t="shared" si="4"/>
        <v>0</v>
      </c>
    </row>
    <row r="107" spans="2:12" x14ac:dyDescent="0.25">
      <c r="B107" s="12"/>
      <c r="C107" s="12"/>
      <c r="D107" s="8">
        <v>421</v>
      </c>
      <c r="E107" s="8"/>
      <c r="F107" s="8" t="s">
        <v>226</v>
      </c>
      <c r="G107" s="50">
        <f>SUM(G108)</f>
        <v>0</v>
      </c>
      <c r="H107" s="50"/>
      <c r="I107" s="50">
        <f>SUM(I108)</f>
        <v>288672.11</v>
      </c>
      <c r="J107" s="50">
        <f>SUM(J108)</f>
        <v>0</v>
      </c>
      <c r="K107" s="48" t="e">
        <f t="shared" si="3"/>
        <v>#DIV/0!</v>
      </c>
      <c r="L107" s="48">
        <f t="shared" si="4"/>
        <v>0</v>
      </c>
    </row>
    <row r="108" spans="2:12" s="60" customFormat="1" x14ac:dyDescent="0.25">
      <c r="B108" s="57"/>
      <c r="C108" s="57" t="s">
        <v>21</v>
      </c>
      <c r="D108" s="9"/>
      <c r="E108" s="9">
        <v>421</v>
      </c>
      <c r="F108" s="9" t="s">
        <v>227</v>
      </c>
      <c r="G108" s="61">
        <v>0</v>
      </c>
      <c r="H108" s="61"/>
      <c r="I108" s="61">
        <v>288672.11</v>
      </c>
      <c r="J108" s="62">
        <v>0</v>
      </c>
      <c r="K108" s="48" t="e">
        <f t="shared" si="3"/>
        <v>#DIV/0!</v>
      </c>
      <c r="L108" s="48">
        <f t="shared" si="4"/>
        <v>0</v>
      </c>
    </row>
    <row r="109" spans="2:12" x14ac:dyDescent="0.25">
      <c r="B109" s="30"/>
      <c r="C109" s="66">
        <v>42</v>
      </c>
      <c r="D109" s="66"/>
      <c r="E109" s="66"/>
      <c r="F109" s="66" t="s">
        <v>183</v>
      </c>
      <c r="G109" s="52">
        <f>SUM(G110+G117)</f>
        <v>50.14</v>
      </c>
      <c r="H109" s="52"/>
      <c r="I109" s="52">
        <f>SUM(I110+I117)</f>
        <v>37581.75</v>
      </c>
      <c r="J109" s="52">
        <f>SUM(J110+J117)</f>
        <v>3702.85</v>
      </c>
      <c r="K109" s="48">
        <f t="shared" si="3"/>
        <v>7385.0219385719984</v>
      </c>
      <c r="L109" s="48">
        <f t="shared" si="4"/>
        <v>9.8527875897210748</v>
      </c>
    </row>
    <row r="110" spans="2:12" x14ac:dyDescent="0.25">
      <c r="B110" s="30"/>
      <c r="C110" s="66"/>
      <c r="D110" s="66">
        <v>422</v>
      </c>
      <c r="E110" s="66"/>
      <c r="F110" s="66" t="s">
        <v>184</v>
      </c>
      <c r="G110" s="52">
        <v>0</v>
      </c>
      <c r="H110" s="52"/>
      <c r="I110" s="52">
        <f>SUM(I111:I116)</f>
        <v>36320.67</v>
      </c>
      <c r="J110" s="52">
        <f>SUM(J111:J116)</f>
        <v>3702.85</v>
      </c>
      <c r="K110" s="48" t="e">
        <f t="shared" si="3"/>
        <v>#DIV/0!</v>
      </c>
      <c r="L110" s="48">
        <f t="shared" si="4"/>
        <v>10.194883519494546</v>
      </c>
    </row>
    <row r="111" spans="2:12" s="60" customFormat="1" x14ac:dyDescent="0.25">
      <c r="B111" s="67"/>
      <c r="C111" s="68"/>
      <c r="D111" s="68"/>
      <c r="E111" s="68">
        <v>4221</v>
      </c>
      <c r="F111" s="68" t="s">
        <v>185</v>
      </c>
      <c r="G111" s="62">
        <v>0</v>
      </c>
      <c r="H111" s="62"/>
      <c r="I111" s="62">
        <v>11000</v>
      </c>
      <c r="J111" s="62">
        <v>0</v>
      </c>
      <c r="K111" s="48" t="e">
        <f t="shared" si="3"/>
        <v>#DIV/0!</v>
      </c>
      <c r="L111" s="48">
        <f t="shared" si="4"/>
        <v>0</v>
      </c>
    </row>
    <row r="112" spans="2:12" s="60" customFormat="1" x14ac:dyDescent="0.25">
      <c r="B112" s="67"/>
      <c r="C112" s="68"/>
      <c r="D112" s="68"/>
      <c r="E112" s="68">
        <v>4222</v>
      </c>
      <c r="F112" s="68" t="s">
        <v>186</v>
      </c>
      <c r="G112" s="62">
        <v>0</v>
      </c>
      <c r="H112" s="62"/>
      <c r="I112" s="62">
        <v>0</v>
      </c>
      <c r="J112" s="62">
        <v>0</v>
      </c>
      <c r="K112" s="48" t="e">
        <f t="shared" ref="K112:K121" si="5">SUM(J112/G112*100)</f>
        <v>#DIV/0!</v>
      </c>
      <c r="L112" s="48" t="e">
        <f t="shared" ref="L112:L121" si="6">SUM(J112/I112*100)</f>
        <v>#DIV/0!</v>
      </c>
    </row>
    <row r="113" spans="2:12" s="60" customFormat="1" x14ac:dyDescent="0.25">
      <c r="B113" s="67"/>
      <c r="C113" s="68"/>
      <c r="D113" s="68"/>
      <c r="E113" s="68">
        <v>4223</v>
      </c>
      <c r="F113" s="68" t="s">
        <v>187</v>
      </c>
      <c r="G113" s="62">
        <v>0</v>
      </c>
      <c r="H113" s="62"/>
      <c r="I113" s="62">
        <v>4645</v>
      </c>
      <c r="J113" s="62">
        <v>0</v>
      </c>
      <c r="K113" s="48" t="e">
        <f t="shared" si="5"/>
        <v>#DIV/0!</v>
      </c>
      <c r="L113" s="48">
        <f t="shared" si="6"/>
        <v>0</v>
      </c>
    </row>
    <row r="114" spans="2:12" s="60" customFormat="1" x14ac:dyDescent="0.25">
      <c r="B114" s="67"/>
      <c r="C114" s="68"/>
      <c r="D114" s="68"/>
      <c r="E114" s="68">
        <v>4224</v>
      </c>
      <c r="F114" s="68" t="s">
        <v>225</v>
      </c>
      <c r="G114" s="62">
        <v>0</v>
      </c>
      <c r="H114" s="62"/>
      <c r="I114" s="62">
        <v>15366.76</v>
      </c>
      <c r="J114" s="62">
        <v>0</v>
      </c>
      <c r="K114" s="48"/>
      <c r="L114" s="48"/>
    </row>
    <row r="115" spans="2:12" s="60" customFormat="1" x14ac:dyDescent="0.25">
      <c r="B115" s="67"/>
      <c r="C115" s="68"/>
      <c r="D115" s="68"/>
      <c r="E115" s="68">
        <v>4226</v>
      </c>
      <c r="F115" s="68" t="s">
        <v>188</v>
      </c>
      <c r="G115" s="62">
        <v>0</v>
      </c>
      <c r="H115" s="62"/>
      <c r="I115" s="62">
        <v>0</v>
      </c>
      <c r="J115" s="62">
        <v>0</v>
      </c>
      <c r="K115" s="48" t="e">
        <f t="shared" si="5"/>
        <v>#DIV/0!</v>
      </c>
      <c r="L115" s="48" t="e">
        <f t="shared" si="6"/>
        <v>#DIV/0!</v>
      </c>
    </row>
    <row r="116" spans="2:12" s="60" customFormat="1" x14ac:dyDescent="0.25">
      <c r="B116" s="67"/>
      <c r="C116" s="68"/>
      <c r="D116" s="68"/>
      <c r="E116" s="68">
        <v>4227</v>
      </c>
      <c r="F116" s="68" t="s">
        <v>189</v>
      </c>
      <c r="G116" s="62">
        <v>0</v>
      </c>
      <c r="H116" s="62"/>
      <c r="I116" s="62">
        <v>5308.91</v>
      </c>
      <c r="J116" s="62">
        <v>3702.85</v>
      </c>
      <c r="K116" s="48" t="e">
        <f t="shared" si="5"/>
        <v>#DIV/0!</v>
      </c>
      <c r="L116" s="48">
        <f t="shared" si="6"/>
        <v>69.74783901026764</v>
      </c>
    </row>
    <row r="117" spans="2:12" x14ac:dyDescent="0.25">
      <c r="B117" s="30"/>
      <c r="C117" s="66"/>
      <c r="D117" s="66">
        <v>424</v>
      </c>
      <c r="E117" s="66"/>
      <c r="F117" s="66" t="s">
        <v>190</v>
      </c>
      <c r="G117" s="52">
        <f>SUM(G118)</f>
        <v>50.14</v>
      </c>
      <c r="H117" s="52"/>
      <c r="I117" s="52">
        <f>SUM(I118)</f>
        <v>1261.08</v>
      </c>
      <c r="J117" s="52">
        <f>SUM(J118)</f>
        <v>0</v>
      </c>
      <c r="K117" s="48">
        <f t="shared" si="5"/>
        <v>0</v>
      </c>
      <c r="L117" s="48">
        <f t="shared" si="6"/>
        <v>0</v>
      </c>
    </row>
    <row r="118" spans="2:12" s="60" customFormat="1" x14ac:dyDescent="0.25">
      <c r="B118" s="67"/>
      <c r="C118" s="68"/>
      <c r="D118" s="68"/>
      <c r="E118" s="68">
        <v>4241</v>
      </c>
      <c r="F118" s="68" t="s">
        <v>190</v>
      </c>
      <c r="G118" s="62">
        <v>50.14</v>
      </c>
      <c r="H118" s="62"/>
      <c r="I118" s="62">
        <v>1261.08</v>
      </c>
      <c r="J118" s="62">
        <v>0</v>
      </c>
      <c r="K118" s="48">
        <f t="shared" si="5"/>
        <v>0</v>
      </c>
      <c r="L118" s="48">
        <f t="shared" si="6"/>
        <v>0</v>
      </c>
    </row>
    <row r="119" spans="2:12" s="60" customFormat="1" x14ac:dyDescent="0.25">
      <c r="B119" s="67"/>
      <c r="C119" s="68">
        <v>45</v>
      </c>
      <c r="D119" s="68"/>
      <c r="E119" s="68"/>
      <c r="F119" s="68" t="s">
        <v>229</v>
      </c>
      <c r="G119" s="62">
        <f>SUM(G121)</f>
        <v>0</v>
      </c>
      <c r="H119" s="62"/>
      <c r="I119" s="62">
        <f>SUM(I121)</f>
        <v>0</v>
      </c>
      <c r="J119" s="62">
        <f>SUM(J121)</f>
        <v>19875</v>
      </c>
      <c r="K119" s="48" t="e">
        <f t="shared" si="5"/>
        <v>#DIV/0!</v>
      </c>
      <c r="L119" s="48" t="e">
        <f t="shared" si="6"/>
        <v>#DIV/0!</v>
      </c>
    </row>
    <row r="120" spans="2:12" s="60" customFormat="1" x14ac:dyDescent="0.25">
      <c r="B120" s="67"/>
      <c r="C120" s="68"/>
      <c r="D120" s="68">
        <v>451</v>
      </c>
      <c r="E120" s="68"/>
      <c r="F120" s="68" t="s">
        <v>230</v>
      </c>
      <c r="G120" s="62">
        <f>SUM(G121)</f>
        <v>0</v>
      </c>
      <c r="H120" s="62"/>
      <c r="I120" s="62">
        <f>SUM(I121)</f>
        <v>0</v>
      </c>
      <c r="J120" s="62">
        <f>SUM(J121)</f>
        <v>19875</v>
      </c>
      <c r="K120" s="48" t="e">
        <f t="shared" si="5"/>
        <v>#DIV/0!</v>
      </c>
      <c r="L120" s="48" t="e">
        <f t="shared" si="6"/>
        <v>#DIV/0!</v>
      </c>
    </row>
    <row r="121" spans="2:12" x14ac:dyDescent="0.25">
      <c r="B121" s="30"/>
      <c r="C121" s="66"/>
      <c r="D121" s="66"/>
      <c r="E121" s="66">
        <v>4511</v>
      </c>
      <c r="F121" s="66" t="s">
        <v>230</v>
      </c>
      <c r="G121" s="52">
        <v>0</v>
      </c>
      <c r="H121" s="52"/>
      <c r="I121" s="52">
        <v>0</v>
      </c>
      <c r="J121" s="52">
        <v>19875</v>
      </c>
      <c r="K121" s="48" t="e">
        <f t="shared" si="5"/>
        <v>#DIV/0!</v>
      </c>
      <c r="L121" s="48" t="e">
        <f t="shared" si="6"/>
        <v>#DIV/0!</v>
      </c>
    </row>
    <row r="122" spans="2:12" x14ac:dyDescent="0.25">
      <c r="B122" s="30"/>
      <c r="C122" s="66"/>
      <c r="D122" s="66"/>
      <c r="E122" s="66"/>
      <c r="F122" s="66"/>
      <c r="G122" s="52"/>
      <c r="H122" s="52"/>
      <c r="I122" s="52"/>
      <c r="J122" s="52"/>
      <c r="K122" s="48"/>
      <c r="L122" s="30"/>
    </row>
    <row r="123" spans="2:12" x14ac:dyDescent="0.25">
      <c r="G123" s="63"/>
      <c r="H123" s="63"/>
      <c r="I123" s="63"/>
      <c r="J123" s="63"/>
    </row>
    <row r="124" spans="2:12" x14ac:dyDescent="0.25">
      <c r="G124" s="63"/>
      <c r="H124" s="63"/>
      <c r="I124" s="63"/>
      <c r="J124" s="63"/>
    </row>
    <row r="125" spans="2:12" x14ac:dyDescent="0.25">
      <c r="G125" s="63"/>
      <c r="H125" s="63"/>
      <c r="I125" s="63"/>
      <c r="J125" s="63"/>
    </row>
    <row r="126" spans="2:12" x14ac:dyDescent="0.25">
      <c r="G126" s="63"/>
      <c r="H126" s="63"/>
      <c r="I126" s="63"/>
      <c r="J126" s="63"/>
    </row>
    <row r="127" spans="2:12" x14ac:dyDescent="0.25">
      <c r="G127" s="63"/>
      <c r="H127" s="63"/>
      <c r="I127" s="63"/>
      <c r="J127" s="63"/>
    </row>
    <row r="128" spans="2:12" x14ac:dyDescent="0.25">
      <c r="G128" s="63"/>
      <c r="H128" s="63"/>
      <c r="I128" s="63"/>
      <c r="J128" s="63"/>
    </row>
    <row r="129" spans="7:10" x14ac:dyDescent="0.25">
      <c r="G129" s="63"/>
      <c r="H129" s="63"/>
      <c r="I129" s="63"/>
      <c r="J129" s="63"/>
    </row>
    <row r="130" spans="7:10" x14ac:dyDescent="0.25">
      <c r="G130" s="63"/>
      <c r="H130" s="63"/>
      <c r="I130" s="63"/>
      <c r="J130" s="63"/>
    </row>
    <row r="131" spans="7:10" x14ac:dyDescent="0.25">
      <c r="G131" s="63"/>
      <c r="H131" s="63"/>
      <c r="I131" s="63"/>
      <c r="J131" s="63"/>
    </row>
    <row r="132" spans="7:10" x14ac:dyDescent="0.25">
      <c r="G132" s="63"/>
      <c r="H132" s="63"/>
      <c r="I132" s="63"/>
      <c r="J132" s="63"/>
    </row>
    <row r="133" spans="7:10" x14ac:dyDescent="0.25">
      <c r="G133" s="63"/>
      <c r="H133" s="63"/>
      <c r="I133" s="63"/>
      <c r="J133" s="63"/>
    </row>
    <row r="134" spans="7:10" x14ac:dyDescent="0.25">
      <c r="G134" s="63"/>
      <c r="H134" s="63"/>
      <c r="I134" s="63"/>
      <c r="J134" s="63"/>
    </row>
    <row r="135" spans="7:10" x14ac:dyDescent="0.25">
      <c r="G135" s="63"/>
      <c r="H135" s="63"/>
      <c r="I135" s="63"/>
      <c r="J135" s="63"/>
    </row>
    <row r="136" spans="7:10" x14ac:dyDescent="0.25">
      <c r="G136" s="63"/>
      <c r="H136" s="63"/>
      <c r="I136" s="63"/>
      <c r="J136" s="63"/>
    </row>
    <row r="137" spans="7:10" x14ac:dyDescent="0.25">
      <c r="G137" s="63"/>
      <c r="H137" s="63"/>
      <c r="I137" s="63"/>
      <c r="J137" s="63"/>
    </row>
    <row r="138" spans="7:10" x14ac:dyDescent="0.25">
      <c r="G138" s="63"/>
      <c r="H138" s="63"/>
      <c r="I138" s="63"/>
      <c r="J138" s="63"/>
    </row>
    <row r="139" spans="7:10" x14ac:dyDescent="0.25">
      <c r="G139" s="63"/>
      <c r="H139" s="63"/>
      <c r="I139" s="63"/>
      <c r="J139" s="63"/>
    </row>
    <row r="140" spans="7:10" x14ac:dyDescent="0.25">
      <c r="G140" s="63"/>
      <c r="H140" s="63"/>
      <c r="I140" s="63"/>
      <c r="J140" s="63"/>
    </row>
    <row r="141" spans="7:10" x14ac:dyDescent="0.25">
      <c r="G141" s="63"/>
      <c r="H141" s="63"/>
      <c r="I141" s="63"/>
      <c r="J141" s="63"/>
    </row>
    <row r="142" spans="7:10" x14ac:dyDescent="0.25">
      <c r="G142" s="63"/>
      <c r="H142" s="63"/>
      <c r="I142" s="63"/>
      <c r="J142" s="63"/>
    </row>
    <row r="143" spans="7:10" x14ac:dyDescent="0.25">
      <c r="G143" s="63"/>
      <c r="H143" s="63"/>
      <c r="I143" s="63"/>
      <c r="J143" s="63"/>
    </row>
    <row r="144" spans="7:10" x14ac:dyDescent="0.25">
      <c r="G144" s="63"/>
      <c r="H144" s="63"/>
      <c r="I144" s="63"/>
      <c r="J144" s="63"/>
    </row>
    <row r="145" spans="7:10" x14ac:dyDescent="0.25">
      <c r="G145" s="63"/>
      <c r="H145" s="63"/>
      <c r="I145" s="63"/>
      <c r="J145" s="63"/>
    </row>
    <row r="146" spans="7:10" x14ac:dyDescent="0.25">
      <c r="G146" s="63"/>
      <c r="H146" s="63"/>
      <c r="I146" s="63"/>
      <c r="J146" s="63"/>
    </row>
    <row r="147" spans="7:10" x14ac:dyDescent="0.25">
      <c r="G147" s="63"/>
      <c r="H147" s="63"/>
      <c r="I147" s="63"/>
      <c r="J147" s="63"/>
    </row>
    <row r="148" spans="7:10" x14ac:dyDescent="0.25">
      <c r="G148" s="63"/>
      <c r="H148" s="63"/>
      <c r="I148" s="63"/>
      <c r="J148" s="63"/>
    </row>
    <row r="149" spans="7:10" x14ac:dyDescent="0.25">
      <c r="G149" s="63"/>
      <c r="H149" s="63"/>
      <c r="I149" s="63"/>
      <c r="J149" s="63"/>
    </row>
    <row r="150" spans="7:10" x14ac:dyDescent="0.25">
      <c r="G150" s="63"/>
      <c r="H150" s="63"/>
      <c r="I150" s="63"/>
      <c r="J150" s="63"/>
    </row>
    <row r="151" spans="7:10" x14ac:dyDescent="0.25">
      <c r="G151" s="63"/>
      <c r="H151" s="63"/>
      <c r="I151" s="63"/>
      <c r="J151" s="63"/>
    </row>
    <row r="152" spans="7:10" x14ac:dyDescent="0.25">
      <c r="G152" s="63"/>
      <c r="H152" s="63"/>
      <c r="I152" s="63"/>
      <c r="J152" s="63"/>
    </row>
    <row r="153" spans="7:10" x14ac:dyDescent="0.25">
      <c r="G153" s="63"/>
      <c r="H153" s="63"/>
      <c r="I153" s="63"/>
      <c r="J153" s="63"/>
    </row>
    <row r="154" spans="7:10" x14ac:dyDescent="0.25">
      <c r="G154" s="63"/>
      <c r="H154" s="63"/>
      <c r="I154" s="63"/>
      <c r="J154" s="63"/>
    </row>
    <row r="155" spans="7:10" x14ac:dyDescent="0.25">
      <c r="G155" s="63"/>
      <c r="H155" s="63"/>
      <c r="I155" s="63"/>
      <c r="J155" s="63"/>
    </row>
    <row r="156" spans="7:10" x14ac:dyDescent="0.25">
      <c r="G156" s="63"/>
      <c r="H156" s="63"/>
      <c r="I156" s="63"/>
      <c r="J156" s="63"/>
    </row>
    <row r="157" spans="7:10" x14ac:dyDescent="0.25">
      <c r="G157" s="63"/>
      <c r="H157" s="63"/>
      <c r="I157" s="63"/>
      <c r="J157" s="63"/>
    </row>
    <row r="158" spans="7:10" x14ac:dyDescent="0.25">
      <c r="G158" s="63"/>
      <c r="H158" s="63"/>
      <c r="I158" s="63"/>
      <c r="J158" s="63"/>
    </row>
    <row r="159" spans="7:10" x14ac:dyDescent="0.25">
      <c r="G159" s="63"/>
      <c r="H159" s="63"/>
      <c r="I159" s="63"/>
      <c r="J159" s="63"/>
    </row>
    <row r="160" spans="7:10" x14ac:dyDescent="0.25">
      <c r="G160" s="63"/>
      <c r="H160" s="63"/>
      <c r="I160" s="63"/>
      <c r="J160" s="63"/>
    </row>
    <row r="161" spans="7:10" x14ac:dyDescent="0.25">
      <c r="G161" s="63"/>
      <c r="H161" s="63"/>
      <c r="I161" s="63"/>
      <c r="J161" s="63"/>
    </row>
    <row r="162" spans="7:10" x14ac:dyDescent="0.25">
      <c r="G162" s="63"/>
      <c r="H162" s="63"/>
      <c r="I162" s="63"/>
      <c r="J162" s="63"/>
    </row>
    <row r="163" spans="7:10" x14ac:dyDescent="0.25">
      <c r="G163" s="63"/>
      <c r="H163" s="63"/>
      <c r="I163" s="63"/>
      <c r="J163" s="63"/>
    </row>
    <row r="164" spans="7:10" x14ac:dyDescent="0.25">
      <c r="G164" s="63"/>
      <c r="H164" s="63"/>
      <c r="I164" s="63"/>
      <c r="J164" s="63"/>
    </row>
    <row r="165" spans="7:10" x14ac:dyDescent="0.25">
      <c r="G165" s="63"/>
      <c r="H165" s="63"/>
      <c r="I165" s="63"/>
      <c r="J165" s="63"/>
    </row>
    <row r="166" spans="7:10" x14ac:dyDescent="0.25">
      <c r="G166" s="63"/>
      <c r="H166" s="63"/>
      <c r="I166" s="63"/>
      <c r="J166" s="63"/>
    </row>
    <row r="167" spans="7:10" x14ac:dyDescent="0.25">
      <c r="G167" s="63"/>
      <c r="H167" s="63"/>
      <c r="I167" s="63"/>
      <c r="J167" s="63"/>
    </row>
    <row r="168" spans="7:10" x14ac:dyDescent="0.25">
      <c r="G168" s="63"/>
      <c r="H168" s="63"/>
      <c r="I168" s="63"/>
      <c r="J168" s="63"/>
    </row>
    <row r="169" spans="7:10" x14ac:dyDescent="0.25">
      <c r="G169" s="63"/>
      <c r="H169" s="63"/>
      <c r="I169" s="63"/>
      <c r="J169" s="63"/>
    </row>
    <row r="170" spans="7:10" x14ac:dyDescent="0.25">
      <c r="G170" s="63"/>
      <c r="H170" s="63"/>
      <c r="I170" s="63"/>
      <c r="J170" s="63"/>
    </row>
    <row r="171" spans="7:10" x14ac:dyDescent="0.25">
      <c r="G171" s="63"/>
      <c r="H171" s="63"/>
      <c r="I171" s="63"/>
      <c r="J171" s="63"/>
    </row>
    <row r="172" spans="7:10" x14ac:dyDescent="0.25">
      <c r="G172" s="63"/>
      <c r="H172" s="63"/>
      <c r="I172" s="63"/>
      <c r="J172" s="63"/>
    </row>
    <row r="173" spans="7:10" x14ac:dyDescent="0.25">
      <c r="G173" s="63"/>
      <c r="H173" s="63"/>
      <c r="I173" s="63"/>
      <c r="J173" s="63"/>
    </row>
    <row r="174" spans="7:10" x14ac:dyDescent="0.25">
      <c r="G174" s="63"/>
      <c r="H174" s="63"/>
      <c r="I174" s="63"/>
      <c r="J174" s="63"/>
    </row>
    <row r="175" spans="7:10" x14ac:dyDescent="0.25">
      <c r="G175" s="63"/>
      <c r="H175" s="63"/>
      <c r="I175" s="63"/>
      <c r="J175" s="63"/>
    </row>
    <row r="176" spans="7:10" x14ac:dyDescent="0.25">
      <c r="G176" s="63"/>
      <c r="H176" s="63"/>
      <c r="I176" s="63"/>
      <c r="J176" s="63"/>
    </row>
    <row r="177" spans="7:10" x14ac:dyDescent="0.25">
      <c r="G177" s="63"/>
      <c r="H177" s="63"/>
      <c r="I177" s="63"/>
      <c r="J177" s="63"/>
    </row>
    <row r="178" spans="7:10" x14ac:dyDescent="0.25">
      <c r="G178" s="63"/>
      <c r="H178" s="63"/>
      <c r="I178" s="63"/>
      <c r="J178" s="63"/>
    </row>
    <row r="179" spans="7:10" x14ac:dyDescent="0.25">
      <c r="G179" s="63"/>
      <c r="H179" s="63"/>
      <c r="I179" s="63"/>
      <c r="J179" s="63"/>
    </row>
    <row r="180" spans="7:10" x14ac:dyDescent="0.25">
      <c r="G180" s="63"/>
      <c r="H180" s="63"/>
      <c r="I180" s="63"/>
      <c r="J180" s="63"/>
    </row>
    <row r="181" spans="7:10" x14ac:dyDescent="0.25">
      <c r="G181" s="63"/>
      <c r="H181" s="63"/>
      <c r="I181" s="63"/>
      <c r="J181" s="63"/>
    </row>
    <row r="182" spans="7:10" x14ac:dyDescent="0.25">
      <c r="G182" s="63"/>
      <c r="H182" s="63"/>
      <c r="I182" s="63"/>
      <c r="J182" s="63"/>
    </row>
    <row r="183" spans="7:10" x14ac:dyDescent="0.25">
      <c r="G183" s="63"/>
      <c r="H183" s="63"/>
      <c r="I183" s="63"/>
      <c r="J183" s="63"/>
    </row>
  </sheetData>
  <mergeCells count="7">
    <mergeCell ref="B8:F8"/>
    <mergeCell ref="B9:F9"/>
    <mergeCell ref="B44:F44"/>
    <mergeCell ref="B45:F45"/>
    <mergeCell ref="B2:L2"/>
    <mergeCell ref="B4:L4"/>
    <mergeCell ref="B6:L6"/>
  </mergeCells>
  <pageMargins left="0.25" right="0.25" top="0.75" bottom="0.75" header="0.3" footer="0.3"/>
  <pageSetup paperSize="9" scale="6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H90"/>
  <sheetViews>
    <sheetView workbookViewId="0">
      <selection activeCell="L75" sqref="L73:L75"/>
    </sheetView>
  </sheetViews>
  <sheetFormatPr defaultRowHeight="15" x14ac:dyDescent="0.25"/>
  <cols>
    <col min="2" max="2" width="37.7109375" customWidth="1"/>
    <col min="3" max="6" width="25.28515625" customWidth="1"/>
    <col min="7" max="8" width="15.7109375" customWidth="1"/>
  </cols>
  <sheetData>
    <row r="1" spans="2:8" ht="18" x14ac:dyDescent="0.25">
      <c r="B1" s="20"/>
      <c r="C1" s="20"/>
      <c r="D1" s="20"/>
      <c r="E1" s="20"/>
      <c r="F1" s="3"/>
      <c r="G1" s="3"/>
      <c r="H1" s="3"/>
    </row>
    <row r="2" spans="2:8" ht="15.75" customHeight="1" x14ac:dyDescent="0.25">
      <c r="B2" s="142" t="s">
        <v>46</v>
      </c>
      <c r="C2" s="142"/>
      <c r="D2" s="142"/>
      <c r="E2" s="142"/>
      <c r="F2" s="142"/>
      <c r="G2" s="142"/>
      <c r="H2" s="142"/>
    </row>
    <row r="3" spans="2:8" ht="18" x14ac:dyDescent="0.25">
      <c r="B3" s="20"/>
      <c r="C3" s="20"/>
      <c r="D3" s="20"/>
      <c r="E3" s="20"/>
      <c r="F3" s="3"/>
      <c r="G3" s="3"/>
      <c r="H3" s="3"/>
    </row>
    <row r="4" spans="2:8" ht="25.5" x14ac:dyDescent="0.25">
      <c r="B4" s="43" t="s">
        <v>7</v>
      </c>
      <c r="C4" s="43" t="s">
        <v>70</v>
      </c>
      <c r="D4" s="43" t="s">
        <v>59</v>
      </c>
      <c r="E4" s="43" t="s">
        <v>56</v>
      </c>
      <c r="F4" s="43" t="s">
        <v>71</v>
      </c>
      <c r="G4" s="43" t="s">
        <v>22</v>
      </c>
      <c r="H4" s="43" t="s">
        <v>57</v>
      </c>
    </row>
    <row r="5" spans="2:8" x14ac:dyDescent="0.25">
      <c r="B5" s="43">
        <v>1</v>
      </c>
      <c r="C5" s="43">
        <v>2</v>
      </c>
      <c r="D5" s="43">
        <v>3</v>
      </c>
      <c r="E5" s="43">
        <v>4</v>
      </c>
      <c r="F5" s="43">
        <v>5</v>
      </c>
      <c r="G5" s="43" t="s">
        <v>24</v>
      </c>
      <c r="H5" s="43" t="s">
        <v>25</v>
      </c>
    </row>
    <row r="6" spans="2:8" x14ac:dyDescent="0.25">
      <c r="B6" s="7" t="s">
        <v>45</v>
      </c>
      <c r="C6" s="58">
        <f>SUM(C7+C14+C16+C18+C20+C39+C42+C44)</f>
        <v>298926.96000000002</v>
      </c>
      <c r="D6" s="58"/>
      <c r="E6" s="58">
        <f>SUM(E7+E14+E16+E18+E20+E39+E42+E44)</f>
        <v>997808.54</v>
      </c>
      <c r="F6" s="58">
        <f>SUM(F7+F14+F16+F18+F20+F39+F42+F44)</f>
        <v>345753.63999999996</v>
      </c>
      <c r="G6" s="49">
        <f>SUM(F6/C6*100)</f>
        <v>115.6649236321809</v>
      </c>
      <c r="H6" s="49">
        <f>SUM(F6/E6*100)</f>
        <v>34.651300939957878</v>
      </c>
    </row>
    <row r="7" spans="2:8" x14ac:dyDescent="0.25">
      <c r="B7" s="7" t="s">
        <v>43</v>
      </c>
      <c r="C7" s="50">
        <f>SUM(C8:C12)</f>
        <v>30449.42</v>
      </c>
      <c r="D7" s="50"/>
      <c r="E7" s="50">
        <f>SUM(E8:E12)</f>
        <v>99811.27</v>
      </c>
      <c r="F7" s="50">
        <f>SUM(F8:F12)</f>
        <v>30194.080000000002</v>
      </c>
      <c r="G7" s="48">
        <f>SUM(F7/C7*100)</f>
        <v>99.161429019009233</v>
      </c>
      <c r="H7" s="48">
        <f>SUM(F7/E7*100)</f>
        <v>30.251173038876271</v>
      </c>
    </row>
    <row r="8" spans="2:8" x14ac:dyDescent="0.25">
      <c r="B8" s="34" t="s">
        <v>42</v>
      </c>
      <c r="C8" s="50">
        <v>30449.42</v>
      </c>
      <c r="D8" s="50"/>
      <c r="E8" s="50">
        <v>99811.27</v>
      </c>
      <c r="F8" s="50">
        <v>30194.080000000002</v>
      </c>
      <c r="G8" s="48">
        <f>SUM(F8/C8*100)</f>
        <v>99.161429019009233</v>
      </c>
      <c r="H8" s="48">
        <f>SUM(F8/E8*100)</f>
        <v>30.251173038876271</v>
      </c>
    </row>
    <row r="9" spans="2:8" x14ac:dyDescent="0.25">
      <c r="B9" s="33" t="s">
        <v>41</v>
      </c>
      <c r="C9" s="50"/>
      <c r="D9" s="50"/>
      <c r="E9" s="50"/>
      <c r="F9" s="50"/>
      <c r="G9" s="48"/>
      <c r="H9" s="48"/>
    </row>
    <row r="10" spans="2:8" x14ac:dyDescent="0.25">
      <c r="B10" s="33" t="s">
        <v>85</v>
      </c>
      <c r="C10" s="50"/>
      <c r="D10" s="50"/>
      <c r="E10" s="50"/>
      <c r="F10" s="50"/>
      <c r="G10" s="48"/>
      <c r="H10" s="48"/>
    </row>
    <row r="11" spans="2:8" s="54" customFormat="1" ht="38.25" x14ac:dyDescent="0.25">
      <c r="B11" s="56" t="s">
        <v>86</v>
      </c>
      <c r="C11" s="53"/>
      <c r="D11" s="53"/>
      <c r="E11" s="53"/>
      <c r="F11" s="53"/>
      <c r="G11" s="48"/>
      <c r="H11" s="48"/>
    </row>
    <row r="12" spans="2:8" x14ac:dyDescent="0.25">
      <c r="B12" s="33" t="s">
        <v>87</v>
      </c>
      <c r="C12" s="50"/>
      <c r="D12" s="50"/>
      <c r="E12" s="50"/>
      <c r="F12" s="50"/>
      <c r="G12" s="48"/>
      <c r="H12" s="48"/>
    </row>
    <row r="13" spans="2:8" x14ac:dyDescent="0.25">
      <c r="B13" s="33" t="s">
        <v>29</v>
      </c>
      <c r="C13" s="50"/>
      <c r="D13" s="50"/>
      <c r="E13" s="50"/>
      <c r="F13" s="50"/>
      <c r="G13" s="48"/>
      <c r="H13" s="48"/>
    </row>
    <row r="14" spans="2:8" x14ac:dyDescent="0.25">
      <c r="B14" s="7" t="s">
        <v>40</v>
      </c>
      <c r="C14" s="50">
        <f>SUM(C15)</f>
        <v>0</v>
      </c>
      <c r="D14" s="50"/>
      <c r="E14" s="50">
        <f>SUM(E15)</f>
        <v>0</v>
      </c>
      <c r="F14" s="50">
        <f>SUM(F15)</f>
        <v>0</v>
      </c>
      <c r="G14" s="48"/>
      <c r="H14" s="48"/>
    </row>
    <row r="15" spans="2:8" x14ac:dyDescent="0.25">
      <c r="B15" s="32" t="s">
        <v>39</v>
      </c>
      <c r="C15" s="50">
        <v>0</v>
      </c>
      <c r="D15" s="50"/>
      <c r="E15" s="50">
        <v>0</v>
      </c>
      <c r="F15" s="50">
        <v>0</v>
      </c>
      <c r="G15" s="48"/>
      <c r="H15" s="48"/>
    </row>
    <row r="16" spans="2:8" x14ac:dyDescent="0.25">
      <c r="B16" s="7" t="s">
        <v>38</v>
      </c>
      <c r="C16" s="50">
        <f>SUM(C17)</f>
        <v>0.21</v>
      </c>
      <c r="D16" s="50"/>
      <c r="E16" s="50">
        <f>SUM(E17)</f>
        <v>0</v>
      </c>
      <c r="F16" s="50">
        <f>SUM(F17)</f>
        <v>0</v>
      </c>
      <c r="G16" s="48">
        <f>SUM(F16/C16*100)</f>
        <v>0</v>
      </c>
      <c r="H16" s="48" t="e">
        <f>SUM(F16/E16*100)</f>
        <v>#DIV/0!</v>
      </c>
    </row>
    <row r="17" spans="2:8" x14ac:dyDescent="0.25">
      <c r="B17" s="32" t="s">
        <v>37</v>
      </c>
      <c r="C17" s="50">
        <v>0.21</v>
      </c>
      <c r="D17" s="50"/>
      <c r="E17" s="50">
        <v>0</v>
      </c>
      <c r="F17" s="50">
        <v>0</v>
      </c>
      <c r="G17" s="48">
        <f>SUM(F17/C17*100)</f>
        <v>0</v>
      </c>
      <c r="H17" s="48" t="e">
        <f t="shared" ref="H17:H22" si="0">SUM(F17/E17*100)</f>
        <v>#DIV/0!</v>
      </c>
    </row>
    <row r="18" spans="2:8" x14ac:dyDescent="0.25">
      <c r="B18" s="7" t="s">
        <v>88</v>
      </c>
      <c r="C18" s="50">
        <f>SUM(C19)</f>
        <v>6599.44</v>
      </c>
      <c r="D18" s="50"/>
      <c r="E18" s="50">
        <f>SUM(E19)</f>
        <v>14873.89</v>
      </c>
      <c r="F18" s="50">
        <f>SUM(F19)</f>
        <v>1743.77</v>
      </c>
      <c r="G18" s="48">
        <f>SUM(F18/C18*100)</f>
        <v>26.422999527232616</v>
      </c>
      <c r="H18" s="48">
        <f t="shared" si="0"/>
        <v>11.723698373458456</v>
      </c>
    </row>
    <row r="19" spans="2:8" x14ac:dyDescent="0.25">
      <c r="B19" s="32" t="s">
        <v>89</v>
      </c>
      <c r="C19" s="50">
        <v>6599.44</v>
      </c>
      <c r="D19" s="50"/>
      <c r="E19" s="50">
        <v>14873.89</v>
      </c>
      <c r="F19" s="50">
        <v>1743.77</v>
      </c>
      <c r="G19" s="48">
        <f>SUM(F19/C19*100)</f>
        <v>26.422999527232616</v>
      </c>
      <c r="H19" s="48">
        <f t="shared" si="0"/>
        <v>11.723698373458456</v>
      </c>
    </row>
    <row r="20" spans="2:8" x14ac:dyDescent="0.25">
      <c r="B20" s="7" t="s">
        <v>90</v>
      </c>
      <c r="C20" s="50">
        <f>SUM(C21+C22+C23+C24+C28+C34)</f>
        <v>261413.36</v>
      </c>
      <c r="D20" s="50"/>
      <c r="E20" s="50">
        <f>SUM(E21+E22+E23+E24+E28+E34)</f>
        <v>882223.38</v>
      </c>
      <c r="F20" s="50">
        <f>SUM(F21+F22+F23+F24+F28+F34)</f>
        <v>313815.78999999998</v>
      </c>
      <c r="G20" s="48">
        <f>SUM(F20/C20*100)</f>
        <v>120.04581173663044</v>
      </c>
      <c r="H20" s="48">
        <f t="shared" si="0"/>
        <v>35.571012638545128</v>
      </c>
    </row>
    <row r="21" spans="2:8" x14ac:dyDescent="0.25">
      <c r="B21" s="32" t="s">
        <v>91</v>
      </c>
      <c r="C21" s="50">
        <v>0</v>
      </c>
      <c r="D21" s="50"/>
      <c r="E21" s="50">
        <v>0</v>
      </c>
      <c r="F21" s="50">
        <v>0</v>
      </c>
      <c r="G21" s="48"/>
      <c r="H21" s="48"/>
    </row>
    <row r="22" spans="2:8" x14ac:dyDescent="0.25">
      <c r="B22" s="32" t="s">
        <v>92</v>
      </c>
      <c r="C22" s="50">
        <v>261413.36</v>
      </c>
      <c r="D22" s="50"/>
      <c r="E22" s="50">
        <v>882223.38</v>
      </c>
      <c r="F22" s="50">
        <v>313815.78999999998</v>
      </c>
      <c r="G22" s="48">
        <f>SUM(F22/C22*100)</f>
        <v>120.04581173663044</v>
      </c>
      <c r="H22" s="48">
        <f t="shared" si="0"/>
        <v>35.571012638545128</v>
      </c>
    </row>
    <row r="23" spans="2:8" x14ac:dyDescent="0.25">
      <c r="B23" s="32" t="s">
        <v>93</v>
      </c>
      <c r="C23" s="50"/>
      <c r="D23" s="50"/>
      <c r="E23" s="50"/>
      <c r="F23" s="50"/>
      <c r="G23" s="48"/>
      <c r="H23" s="49"/>
    </row>
    <row r="24" spans="2:8" x14ac:dyDescent="0.25">
      <c r="B24" s="32" t="s">
        <v>94</v>
      </c>
      <c r="C24" s="50">
        <f>SUM(C25:C27)</f>
        <v>0</v>
      </c>
      <c r="D24" s="50"/>
      <c r="E24" s="50">
        <f>SUM(E25:E27)</f>
        <v>0</v>
      </c>
      <c r="F24" s="50">
        <f>SUM(F25:F27)</f>
        <v>0</v>
      </c>
      <c r="G24" s="48"/>
      <c r="H24" s="49"/>
    </row>
    <row r="25" spans="2:8" ht="25.5" x14ac:dyDescent="0.25">
      <c r="B25" s="55" t="s">
        <v>95</v>
      </c>
      <c r="C25" s="50"/>
      <c r="D25" s="50"/>
      <c r="E25" s="50"/>
      <c r="F25" s="50"/>
      <c r="G25" s="48"/>
      <c r="H25" s="49"/>
    </row>
    <row r="26" spans="2:8" x14ac:dyDescent="0.25">
      <c r="B26" s="55" t="s">
        <v>96</v>
      </c>
      <c r="C26" s="50"/>
      <c r="D26" s="50"/>
      <c r="E26" s="50"/>
      <c r="F26" s="50"/>
      <c r="G26" s="48"/>
      <c r="H26" s="49"/>
    </row>
    <row r="27" spans="2:8" x14ac:dyDescent="0.25">
      <c r="B27" s="55" t="s">
        <v>97</v>
      </c>
      <c r="C27" s="50"/>
      <c r="D27" s="50"/>
      <c r="E27" s="50"/>
      <c r="F27" s="50"/>
      <c r="G27" s="48"/>
      <c r="H27" s="49"/>
    </row>
    <row r="28" spans="2:8" x14ac:dyDescent="0.25">
      <c r="B28" s="32" t="s">
        <v>98</v>
      </c>
      <c r="C28" s="50">
        <f>SUM(C29:C33)</f>
        <v>0</v>
      </c>
      <c r="D28" s="50"/>
      <c r="E28" s="50">
        <f>SUM(E29:E33)</f>
        <v>0</v>
      </c>
      <c r="F28" s="50">
        <f>SUM(F29:F33)</f>
        <v>0</v>
      </c>
      <c r="G28" s="48"/>
      <c r="H28" s="49"/>
    </row>
    <row r="29" spans="2:8" x14ac:dyDescent="0.25">
      <c r="B29" s="55" t="s">
        <v>102</v>
      </c>
      <c r="C29" s="50"/>
      <c r="D29" s="50"/>
      <c r="E29" s="50"/>
      <c r="F29" s="50"/>
      <c r="G29" s="48"/>
      <c r="H29" s="49"/>
    </row>
    <row r="30" spans="2:8" x14ac:dyDescent="0.25">
      <c r="B30" s="55" t="s">
        <v>103</v>
      </c>
      <c r="C30" s="50"/>
      <c r="D30" s="50"/>
      <c r="E30" s="50"/>
      <c r="F30" s="50"/>
      <c r="G30" s="48"/>
      <c r="H30" s="49"/>
    </row>
    <row r="31" spans="2:8" ht="25.5" x14ac:dyDescent="0.25">
      <c r="B31" s="55" t="s">
        <v>99</v>
      </c>
      <c r="C31" s="50"/>
      <c r="D31" s="50"/>
      <c r="E31" s="50"/>
      <c r="F31" s="50"/>
      <c r="G31" s="48"/>
      <c r="H31" s="49"/>
    </row>
    <row r="32" spans="2:8" ht="25.5" x14ac:dyDescent="0.25">
      <c r="B32" s="55" t="s">
        <v>100</v>
      </c>
      <c r="C32" s="50"/>
      <c r="D32" s="50"/>
      <c r="E32" s="50"/>
      <c r="F32" s="50"/>
      <c r="G32" s="48"/>
      <c r="H32" s="49"/>
    </row>
    <row r="33" spans="2:8" ht="25.5" x14ac:dyDescent="0.25">
      <c r="B33" s="55" t="s">
        <v>101</v>
      </c>
      <c r="C33" s="50"/>
      <c r="D33" s="50"/>
      <c r="E33" s="50"/>
      <c r="F33" s="50"/>
      <c r="G33" s="48"/>
      <c r="H33" s="49"/>
    </row>
    <row r="34" spans="2:8" x14ac:dyDescent="0.25">
      <c r="B34" s="32" t="s">
        <v>104</v>
      </c>
      <c r="C34" s="50">
        <f>SUM(C35:C38)</f>
        <v>0</v>
      </c>
      <c r="D34" s="50"/>
      <c r="E34" s="50">
        <v>0</v>
      </c>
      <c r="F34" s="50">
        <v>0</v>
      </c>
      <c r="G34" s="48"/>
      <c r="H34" s="49" t="e">
        <f>SUM(F34/E34*100)</f>
        <v>#DIV/0!</v>
      </c>
    </row>
    <row r="35" spans="2:8" x14ac:dyDescent="0.25">
      <c r="B35" s="55" t="s">
        <v>105</v>
      </c>
      <c r="C35" s="50"/>
      <c r="D35" s="50"/>
      <c r="E35" s="50"/>
      <c r="F35" s="50"/>
      <c r="G35" s="48"/>
      <c r="H35" s="49"/>
    </row>
    <row r="36" spans="2:8" x14ac:dyDescent="0.25">
      <c r="B36" s="55" t="s">
        <v>106</v>
      </c>
      <c r="C36" s="50"/>
      <c r="D36" s="50"/>
      <c r="E36" s="50"/>
      <c r="F36" s="50"/>
      <c r="G36" s="48"/>
      <c r="H36" s="49"/>
    </row>
    <row r="37" spans="2:8" ht="25.5" x14ac:dyDescent="0.25">
      <c r="B37" s="55" t="s">
        <v>107</v>
      </c>
      <c r="C37" s="50">
        <v>0</v>
      </c>
      <c r="D37" s="50"/>
      <c r="E37" s="50">
        <v>0</v>
      </c>
      <c r="F37" s="50">
        <v>0</v>
      </c>
      <c r="G37" s="48"/>
      <c r="H37" s="49" t="e">
        <f>SUM(F37/E37*100)</f>
        <v>#DIV/0!</v>
      </c>
    </row>
    <row r="38" spans="2:8" x14ac:dyDescent="0.25">
      <c r="B38" s="55" t="s">
        <v>108</v>
      </c>
      <c r="C38" s="50"/>
      <c r="D38" s="50"/>
      <c r="E38" s="50"/>
      <c r="F38" s="50"/>
      <c r="G38" s="48"/>
      <c r="H38" s="49"/>
    </row>
    <row r="39" spans="2:8" x14ac:dyDescent="0.25">
      <c r="B39" s="7" t="s">
        <v>109</v>
      </c>
      <c r="C39" s="50">
        <f>SUM(C40:C41)</f>
        <v>464.53</v>
      </c>
      <c r="D39" s="50"/>
      <c r="E39" s="50">
        <f>SUM(E40:E41)</f>
        <v>900</v>
      </c>
      <c r="F39" s="50">
        <f>SUM(F40:F41)</f>
        <v>0</v>
      </c>
      <c r="G39" s="48">
        <f>SUM(F39/C39*100)</f>
        <v>0</v>
      </c>
      <c r="H39" s="49">
        <f>SUM(F39/E39*100)</f>
        <v>0</v>
      </c>
    </row>
    <row r="40" spans="2:8" x14ac:dyDescent="0.25">
      <c r="B40" s="32" t="s">
        <v>110</v>
      </c>
      <c r="C40" s="50">
        <v>464.53</v>
      </c>
      <c r="D40" s="50"/>
      <c r="E40" s="50">
        <v>900</v>
      </c>
      <c r="F40" s="50">
        <v>0</v>
      </c>
      <c r="G40" s="48">
        <f>SUM(F40/C40*100)</f>
        <v>0</v>
      </c>
      <c r="H40" s="49">
        <f>SUM(F40/E40*100)</f>
        <v>0</v>
      </c>
    </row>
    <row r="41" spans="2:8" x14ac:dyDescent="0.25">
      <c r="B41" s="32" t="s">
        <v>111</v>
      </c>
      <c r="C41" s="50"/>
      <c r="D41" s="50"/>
      <c r="E41" s="50"/>
      <c r="F41" s="50"/>
      <c r="G41" s="48"/>
      <c r="H41" s="49"/>
    </row>
    <row r="42" spans="2:8" ht="38.25" x14ac:dyDescent="0.25">
      <c r="B42" s="7" t="s">
        <v>113</v>
      </c>
      <c r="C42" s="50">
        <f>SUM(C43)</f>
        <v>0</v>
      </c>
      <c r="D42" s="50"/>
      <c r="E42" s="50">
        <f>SUM(E43)</f>
        <v>0</v>
      </c>
      <c r="F42" s="50">
        <f>SUM(F43)</f>
        <v>0</v>
      </c>
      <c r="G42" s="48"/>
      <c r="H42" s="49"/>
    </row>
    <row r="43" spans="2:8" ht="38.25" x14ac:dyDescent="0.25">
      <c r="B43" s="32" t="s">
        <v>112</v>
      </c>
      <c r="C43" s="50"/>
      <c r="D43" s="50"/>
      <c r="E43" s="50"/>
      <c r="F43" s="50"/>
      <c r="G43" s="48"/>
      <c r="H43" s="49"/>
    </row>
    <row r="44" spans="2:8" x14ac:dyDescent="0.25">
      <c r="B44" s="7" t="s">
        <v>114</v>
      </c>
      <c r="C44" s="50">
        <f>SUM(C45:C47)</f>
        <v>0</v>
      </c>
      <c r="D44" s="50"/>
      <c r="E44" s="50">
        <f>SUM(E45:E47)</f>
        <v>0</v>
      </c>
      <c r="F44" s="50">
        <f>SUM(F45:F47)</f>
        <v>0</v>
      </c>
      <c r="G44" s="48"/>
      <c r="H44" s="49"/>
    </row>
    <row r="45" spans="2:8" x14ac:dyDescent="0.25">
      <c r="B45" s="32" t="s">
        <v>115</v>
      </c>
      <c r="C45" s="50"/>
      <c r="D45" s="50"/>
      <c r="E45" s="50"/>
      <c r="F45" s="50"/>
      <c r="G45" s="48"/>
      <c r="H45" s="49"/>
    </row>
    <row r="46" spans="2:8" ht="25.5" x14ac:dyDescent="0.25">
      <c r="B46" s="32" t="s">
        <v>116</v>
      </c>
      <c r="C46" s="50"/>
      <c r="D46" s="50"/>
      <c r="E46" s="50"/>
      <c r="F46" s="50"/>
      <c r="G46" s="48"/>
      <c r="H46" s="49"/>
    </row>
    <row r="47" spans="2:8" ht="25.5" x14ac:dyDescent="0.25">
      <c r="B47" s="32" t="s">
        <v>117</v>
      </c>
      <c r="C47" s="50"/>
      <c r="D47" s="50"/>
      <c r="E47" s="50"/>
      <c r="F47" s="50"/>
      <c r="G47" s="48"/>
      <c r="H47" s="49"/>
    </row>
    <row r="48" spans="2:8" x14ac:dyDescent="0.25">
      <c r="B48" s="32"/>
      <c r="C48" s="50"/>
      <c r="D48" s="50"/>
      <c r="E48" s="50"/>
      <c r="F48" s="50"/>
      <c r="G48" s="48"/>
      <c r="H48" s="49"/>
    </row>
    <row r="49" spans="2:8" ht="15.75" customHeight="1" x14ac:dyDescent="0.25">
      <c r="B49" s="7" t="s">
        <v>44</v>
      </c>
      <c r="C49" s="58">
        <f>SUM(C50+C57+C59+C61+C63+C82+C85+C87)</f>
        <v>308345.47000000003</v>
      </c>
      <c r="D49" s="58"/>
      <c r="E49" s="58">
        <f>SUM(E50+E57+E59+E61+E63+E82+E85+E87)</f>
        <v>997808.54</v>
      </c>
      <c r="F49" s="58">
        <f>SUM(F50+F57+F59+F61+F63+F82+F85+F87)</f>
        <v>338953.2</v>
      </c>
      <c r="G49" s="48">
        <f>SUM(F49/C49*100)</f>
        <v>109.92644062518578</v>
      </c>
      <c r="H49" s="49">
        <f>SUM(F49/E49*100)</f>
        <v>33.969763377651589</v>
      </c>
    </row>
    <row r="50" spans="2:8" x14ac:dyDescent="0.25">
      <c r="B50" s="7" t="s">
        <v>43</v>
      </c>
      <c r="C50" s="50">
        <f>SUM(C51:C55)</f>
        <v>58635.98</v>
      </c>
      <c r="D50" s="50"/>
      <c r="E50" s="50">
        <f>SUM(E51:E55)</f>
        <v>139080.16</v>
      </c>
      <c r="F50" s="50">
        <f>SUM(F51:F55)</f>
        <v>59180.93</v>
      </c>
      <c r="G50" s="48">
        <f>SUM(F50/C50*100)</f>
        <v>100.92937817360604</v>
      </c>
      <c r="H50" s="48">
        <f>SUM(F50/E50*100)</f>
        <v>42.55166948326778</v>
      </c>
    </row>
    <row r="51" spans="2:8" x14ac:dyDescent="0.25">
      <c r="B51" s="34" t="s">
        <v>42</v>
      </c>
      <c r="C51" s="50">
        <v>58635.98</v>
      </c>
      <c r="D51" s="50"/>
      <c r="E51" s="50">
        <v>139080.16</v>
      </c>
      <c r="F51" s="50">
        <v>59180.93</v>
      </c>
      <c r="G51" s="48">
        <f>SUM(F51/C51*100)</f>
        <v>100.92937817360604</v>
      </c>
      <c r="H51" s="48">
        <f>SUM(F51/E51*100)</f>
        <v>42.55166948326778</v>
      </c>
    </row>
    <row r="52" spans="2:8" x14ac:dyDescent="0.25">
      <c r="B52" s="33" t="s">
        <v>41</v>
      </c>
      <c r="C52" s="50"/>
      <c r="D52" s="50"/>
      <c r="E52" s="50"/>
      <c r="F52" s="50"/>
      <c r="G52" s="48"/>
      <c r="H52" s="49"/>
    </row>
    <row r="53" spans="2:8" x14ac:dyDescent="0.25">
      <c r="B53" s="33" t="s">
        <v>85</v>
      </c>
      <c r="C53" s="50"/>
      <c r="D53" s="50"/>
      <c r="E53" s="50"/>
      <c r="F53" s="50"/>
      <c r="G53" s="48"/>
      <c r="H53" s="49"/>
    </row>
    <row r="54" spans="2:8" ht="38.25" x14ac:dyDescent="0.25">
      <c r="B54" s="56" t="s">
        <v>86</v>
      </c>
      <c r="C54" s="53"/>
      <c r="D54" s="53"/>
      <c r="E54" s="53"/>
      <c r="F54" s="53"/>
      <c r="G54" s="48"/>
      <c r="H54" s="49"/>
    </row>
    <row r="55" spans="2:8" x14ac:dyDescent="0.25">
      <c r="B55" s="33" t="s">
        <v>87</v>
      </c>
      <c r="C55" s="50"/>
      <c r="D55" s="50"/>
      <c r="E55" s="50"/>
      <c r="F55" s="50"/>
      <c r="G55" s="48"/>
      <c r="H55" s="49"/>
    </row>
    <row r="56" spans="2:8" x14ac:dyDescent="0.25">
      <c r="B56" s="33" t="s">
        <v>29</v>
      </c>
      <c r="C56" s="50"/>
      <c r="D56" s="50"/>
      <c r="E56" s="50"/>
      <c r="F56" s="50"/>
      <c r="G56" s="48"/>
      <c r="H56" s="49"/>
    </row>
    <row r="57" spans="2:8" x14ac:dyDescent="0.25">
      <c r="B57" s="7" t="s">
        <v>40</v>
      </c>
      <c r="C57" s="50">
        <f>SUM(C58)</f>
        <v>0</v>
      </c>
      <c r="D57" s="50"/>
      <c r="E57" s="50">
        <f>SUM(E58)</f>
        <v>0</v>
      </c>
      <c r="F57" s="50">
        <f>SUM(F58)</f>
        <v>0</v>
      </c>
      <c r="G57" s="48"/>
      <c r="H57" s="49"/>
    </row>
    <row r="58" spans="2:8" x14ac:dyDescent="0.25">
      <c r="B58" s="32" t="s">
        <v>39</v>
      </c>
      <c r="C58" s="50"/>
      <c r="D58" s="50"/>
      <c r="E58" s="50"/>
      <c r="F58" s="50"/>
      <c r="G58" s="48"/>
      <c r="H58" s="49"/>
    </row>
    <row r="59" spans="2:8" x14ac:dyDescent="0.25">
      <c r="B59" s="7" t="s">
        <v>38</v>
      </c>
      <c r="C59" s="50">
        <f>SUM(C60)</f>
        <v>0</v>
      </c>
      <c r="D59" s="50"/>
      <c r="E59" s="50">
        <f>SUM(E60)</f>
        <v>0</v>
      </c>
      <c r="F59" s="50">
        <f>SUM(F60)</f>
        <v>0</v>
      </c>
      <c r="G59" s="48" t="e">
        <f>SUM(F59/C59*100)</f>
        <v>#DIV/0!</v>
      </c>
      <c r="H59" s="48" t="e">
        <f>SUM(F59/E59*100)</f>
        <v>#DIV/0!</v>
      </c>
    </row>
    <row r="60" spans="2:8" x14ac:dyDescent="0.25">
      <c r="B60" s="32" t="s">
        <v>37</v>
      </c>
      <c r="C60" s="50">
        <v>0</v>
      </c>
      <c r="D60" s="50"/>
      <c r="E60" s="50">
        <v>0</v>
      </c>
      <c r="F60" s="50">
        <v>0</v>
      </c>
      <c r="G60" s="48" t="e">
        <f>SUM(F60/C60*100)</f>
        <v>#DIV/0!</v>
      </c>
      <c r="H60" s="48" t="e">
        <f t="shared" ref="H60:H65" si="1">SUM(F60/E60*100)</f>
        <v>#DIV/0!</v>
      </c>
    </row>
    <row r="61" spans="2:8" x14ac:dyDescent="0.25">
      <c r="B61" s="7" t="s">
        <v>88</v>
      </c>
      <c r="C61" s="50">
        <f>SUM(C62)</f>
        <v>0</v>
      </c>
      <c r="D61" s="50"/>
      <c r="E61" s="50">
        <f>SUM(E62)</f>
        <v>0</v>
      </c>
      <c r="F61" s="50">
        <f>SUM(F62)</f>
        <v>0</v>
      </c>
      <c r="G61" s="48" t="e">
        <f>SUM(F61/C61*100)</f>
        <v>#DIV/0!</v>
      </c>
      <c r="H61" s="48" t="e">
        <f t="shared" si="1"/>
        <v>#DIV/0!</v>
      </c>
    </row>
    <row r="62" spans="2:8" x14ac:dyDescent="0.25">
      <c r="B62" s="32" t="s">
        <v>89</v>
      </c>
      <c r="C62" s="50">
        <v>0</v>
      </c>
      <c r="D62" s="50"/>
      <c r="E62" s="50">
        <v>0</v>
      </c>
      <c r="F62" s="50">
        <v>0</v>
      </c>
      <c r="G62" s="48" t="e">
        <f>SUM(F62/C62*100)</f>
        <v>#DIV/0!</v>
      </c>
      <c r="H62" s="48" t="e">
        <f t="shared" si="1"/>
        <v>#DIV/0!</v>
      </c>
    </row>
    <row r="63" spans="2:8" x14ac:dyDescent="0.25">
      <c r="B63" s="7" t="s">
        <v>90</v>
      </c>
      <c r="C63" s="50">
        <f>SUM(C64+C65+C66+C67+C71+C77)</f>
        <v>249659.35</v>
      </c>
      <c r="D63" s="50"/>
      <c r="E63" s="50">
        <f>SUM(E64+E65+E66+E67+E71+E77)</f>
        <v>858728.38</v>
      </c>
      <c r="F63" s="50">
        <f>SUM(F64+F65+F66+F67+F71+F77)</f>
        <v>279772.27</v>
      </c>
      <c r="G63" s="48">
        <f>SUM(F63/C63*100)</f>
        <v>112.06160314043916</v>
      </c>
      <c r="H63" s="48">
        <f t="shared" si="1"/>
        <v>32.579832752237678</v>
      </c>
    </row>
    <row r="64" spans="2:8" x14ac:dyDescent="0.25">
      <c r="B64" s="32" t="s">
        <v>91</v>
      </c>
      <c r="C64" s="50">
        <v>0</v>
      </c>
      <c r="D64" s="50"/>
      <c r="E64" s="50">
        <v>0</v>
      </c>
      <c r="F64" s="50">
        <v>0</v>
      </c>
      <c r="G64" s="48"/>
      <c r="H64" s="48" t="e">
        <f t="shared" si="1"/>
        <v>#DIV/0!</v>
      </c>
    </row>
    <row r="65" spans="2:8" x14ac:dyDescent="0.25">
      <c r="B65" s="32" t="s">
        <v>92</v>
      </c>
      <c r="C65" s="50">
        <v>249659.35</v>
      </c>
      <c r="D65" s="50"/>
      <c r="E65" s="50">
        <v>532474.52</v>
      </c>
      <c r="F65" s="50">
        <v>256194.42</v>
      </c>
      <c r="G65" s="48">
        <f>SUM(F65/C65*100)</f>
        <v>102.61759473458534</v>
      </c>
      <c r="H65" s="48">
        <f t="shared" si="1"/>
        <v>48.113930409289821</v>
      </c>
    </row>
    <row r="66" spans="2:8" x14ac:dyDescent="0.25">
      <c r="B66" s="32" t="s">
        <v>93</v>
      </c>
      <c r="C66" s="50"/>
      <c r="D66" s="50"/>
      <c r="E66" s="50"/>
      <c r="F66" s="50"/>
      <c r="G66" s="48"/>
      <c r="H66" s="49"/>
    </row>
    <row r="67" spans="2:8" x14ac:dyDescent="0.25">
      <c r="B67" s="32" t="s">
        <v>94</v>
      </c>
      <c r="C67" s="50">
        <f>SUM(C68:C70)</f>
        <v>0</v>
      </c>
      <c r="D67" s="50"/>
      <c r="E67" s="50">
        <f>SUM(E68:E70)</f>
        <v>0</v>
      </c>
      <c r="F67" s="50">
        <f>SUM(F68:F70)</f>
        <v>0</v>
      </c>
      <c r="G67" s="48"/>
      <c r="H67" s="49"/>
    </row>
    <row r="68" spans="2:8" ht="25.5" x14ac:dyDescent="0.25">
      <c r="B68" s="55" t="s">
        <v>95</v>
      </c>
      <c r="C68" s="50"/>
      <c r="D68" s="50"/>
      <c r="E68" s="50"/>
      <c r="F68" s="50"/>
      <c r="G68" s="48"/>
      <c r="H68" s="49"/>
    </row>
    <row r="69" spans="2:8" x14ac:dyDescent="0.25">
      <c r="B69" s="55" t="s">
        <v>96</v>
      </c>
      <c r="C69" s="50"/>
      <c r="D69" s="50"/>
      <c r="E69" s="50"/>
      <c r="F69" s="50"/>
      <c r="G69" s="48"/>
      <c r="H69" s="49"/>
    </row>
    <row r="70" spans="2:8" x14ac:dyDescent="0.25">
      <c r="B70" s="55" t="s">
        <v>97</v>
      </c>
      <c r="C70" s="50"/>
      <c r="D70" s="50"/>
      <c r="E70" s="50"/>
      <c r="F70" s="50"/>
      <c r="G70" s="48"/>
      <c r="H70" s="49"/>
    </row>
    <row r="71" spans="2:8" x14ac:dyDescent="0.25">
      <c r="B71" s="32" t="s">
        <v>98</v>
      </c>
      <c r="C71" s="50">
        <f>SUM(C72:C76)</f>
        <v>0</v>
      </c>
      <c r="D71" s="50"/>
      <c r="E71" s="50">
        <f>SUM(E72:E76)</f>
        <v>0</v>
      </c>
      <c r="F71" s="50">
        <f>SUM(F72:F76)</f>
        <v>0</v>
      </c>
      <c r="G71" s="48"/>
      <c r="H71" s="49"/>
    </row>
    <row r="72" spans="2:8" x14ac:dyDescent="0.25">
      <c r="B72" s="55" t="s">
        <v>102</v>
      </c>
      <c r="C72" s="50"/>
      <c r="D72" s="50"/>
      <c r="E72" s="50"/>
      <c r="F72" s="50"/>
      <c r="G72" s="48"/>
      <c r="H72" s="49"/>
    </row>
    <row r="73" spans="2:8" x14ac:dyDescent="0.25">
      <c r="B73" s="55" t="s">
        <v>103</v>
      </c>
      <c r="C73" s="50"/>
      <c r="D73" s="50"/>
      <c r="E73" s="50"/>
      <c r="F73" s="50"/>
      <c r="G73" s="48"/>
      <c r="H73" s="49"/>
    </row>
    <row r="74" spans="2:8" ht="25.5" x14ac:dyDescent="0.25">
      <c r="B74" s="55" t="s">
        <v>99</v>
      </c>
      <c r="C74" s="50"/>
      <c r="D74" s="50"/>
      <c r="E74" s="50"/>
      <c r="F74" s="50"/>
      <c r="G74" s="48"/>
      <c r="H74" s="49"/>
    </row>
    <row r="75" spans="2:8" ht="25.5" x14ac:dyDescent="0.25">
      <c r="B75" s="55" t="s">
        <v>100</v>
      </c>
      <c r="C75" s="50"/>
      <c r="D75" s="50"/>
      <c r="E75" s="50"/>
      <c r="F75" s="50"/>
      <c r="G75" s="48"/>
      <c r="H75" s="48"/>
    </row>
    <row r="76" spans="2:8" ht="25.5" x14ac:dyDescent="0.25">
      <c r="B76" s="55" t="s">
        <v>101</v>
      </c>
      <c r="C76" s="50"/>
      <c r="D76" s="50"/>
      <c r="E76" s="50"/>
      <c r="F76" s="50"/>
      <c r="G76" s="48"/>
      <c r="H76" s="48"/>
    </row>
    <row r="77" spans="2:8" x14ac:dyDescent="0.25">
      <c r="B77" s="32" t="s">
        <v>104</v>
      </c>
      <c r="C77" s="50">
        <f>SUM(C78:C81)</f>
        <v>0</v>
      </c>
      <c r="D77" s="50"/>
      <c r="E77" s="50">
        <f>SUM(E78:E81)</f>
        <v>326253.86</v>
      </c>
      <c r="F77" s="50">
        <f>SUM(F78:F81)</f>
        <v>23577.85</v>
      </c>
      <c r="G77" s="48" t="e">
        <f>SUM(F77/C77*100)</f>
        <v>#DIV/0!</v>
      </c>
      <c r="H77" s="48">
        <f>SUM(F77/E77*100)</f>
        <v>7.2268416992828834</v>
      </c>
    </row>
    <row r="78" spans="2:8" x14ac:dyDescent="0.25">
      <c r="B78" s="55" t="s">
        <v>105</v>
      </c>
      <c r="C78" s="50"/>
      <c r="D78" s="50"/>
      <c r="E78" s="50"/>
      <c r="F78" s="50"/>
      <c r="G78" s="48"/>
      <c r="H78" s="48"/>
    </row>
    <row r="79" spans="2:8" x14ac:dyDescent="0.25">
      <c r="B79" s="55" t="s">
        <v>106</v>
      </c>
      <c r="C79" s="50"/>
      <c r="D79" s="50"/>
      <c r="E79" s="50"/>
      <c r="F79" s="50"/>
      <c r="G79" s="48"/>
      <c r="H79" s="48"/>
    </row>
    <row r="80" spans="2:8" ht="25.5" x14ac:dyDescent="0.25">
      <c r="B80" s="55" t="s">
        <v>107</v>
      </c>
      <c r="C80" s="50">
        <v>0</v>
      </c>
      <c r="D80" s="50"/>
      <c r="E80" s="50">
        <v>326253.86</v>
      </c>
      <c r="F80" s="50">
        <v>23577.85</v>
      </c>
      <c r="G80" s="48" t="e">
        <f>SUM(F80/C80*100)</f>
        <v>#DIV/0!</v>
      </c>
      <c r="H80" s="48">
        <f>SUM(F80/E80*100)</f>
        <v>7.2268416992828834</v>
      </c>
    </row>
    <row r="81" spans="2:8" x14ac:dyDescent="0.25">
      <c r="B81" s="55" t="s">
        <v>108</v>
      </c>
      <c r="C81" s="50"/>
      <c r="D81" s="50"/>
      <c r="E81" s="50"/>
      <c r="F81" s="50"/>
      <c r="G81" s="48"/>
      <c r="H81" s="48"/>
    </row>
    <row r="82" spans="2:8" x14ac:dyDescent="0.25">
      <c r="B82" s="7" t="s">
        <v>109</v>
      </c>
      <c r="C82" s="50">
        <f>SUM(C83:C84)</f>
        <v>50.14</v>
      </c>
      <c r="D82" s="50"/>
      <c r="E82" s="50">
        <f>SUM(E83:E84)</f>
        <v>0</v>
      </c>
      <c r="F82" s="50">
        <f>SUM(F83:F84)</f>
        <v>0</v>
      </c>
      <c r="G82" s="48">
        <f>SUM(F82/C82*100)</f>
        <v>0</v>
      </c>
      <c r="H82" s="48" t="e">
        <f>SUM(F82/E82*100)</f>
        <v>#DIV/0!</v>
      </c>
    </row>
    <row r="83" spans="2:8" x14ac:dyDescent="0.25">
      <c r="B83" s="32" t="s">
        <v>110</v>
      </c>
      <c r="C83" s="50">
        <v>50.14</v>
      </c>
      <c r="D83" s="50"/>
      <c r="E83" s="50">
        <v>0</v>
      </c>
      <c r="F83" s="50">
        <v>0</v>
      </c>
      <c r="G83" s="48">
        <f>SUM(F83/C83*100)</f>
        <v>0</v>
      </c>
      <c r="H83" s="48" t="e">
        <f>SUM(F83/E83*100)</f>
        <v>#DIV/0!</v>
      </c>
    </row>
    <row r="84" spans="2:8" x14ac:dyDescent="0.25">
      <c r="B84" s="32" t="s">
        <v>111</v>
      </c>
      <c r="C84" s="50"/>
      <c r="D84" s="50"/>
      <c r="E84" s="50"/>
      <c r="F84" s="50"/>
      <c r="G84" s="48"/>
      <c r="H84" s="49"/>
    </row>
    <row r="85" spans="2:8" ht="38.25" x14ac:dyDescent="0.25">
      <c r="B85" s="7" t="s">
        <v>113</v>
      </c>
      <c r="C85" s="50">
        <f>SUM(C86)</f>
        <v>0</v>
      </c>
      <c r="D85" s="50"/>
      <c r="E85" s="50">
        <f>SUM(E86)</f>
        <v>0</v>
      </c>
      <c r="F85" s="50">
        <f>SUM(F86)</f>
        <v>0</v>
      </c>
      <c r="G85" s="48"/>
      <c r="H85" s="49"/>
    </row>
    <row r="86" spans="2:8" ht="38.25" x14ac:dyDescent="0.25">
      <c r="B86" s="32" t="s">
        <v>112</v>
      </c>
      <c r="C86" s="50"/>
      <c r="D86" s="50"/>
      <c r="E86" s="50"/>
      <c r="F86" s="50"/>
      <c r="G86" s="48"/>
      <c r="H86" s="49"/>
    </row>
    <row r="87" spans="2:8" x14ac:dyDescent="0.25">
      <c r="B87" s="7" t="s">
        <v>114</v>
      </c>
      <c r="C87" s="50">
        <f>SUM(C88:C90)</f>
        <v>0</v>
      </c>
      <c r="D87" s="50"/>
      <c r="E87" s="50">
        <f>SUM(E88:E90)</f>
        <v>0</v>
      </c>
      <c r="F87" s="50">
        <f>SUM(F88:F90)</f>
        <v>0</v>
      </c>
      <c r="G87" s="48"/>
      <c r="H87" s="49"/>
    </row>
    <row r="88" spans="2:8" x14ac:dyDescent="0.25">
      <c r="B88" s="32" t="s">
        <v>115</v>
      </c>
      <c r="C88" s="50"/>
      <c r="D88" s="50"/>
      <c r="E88" s="50"/>
      <c r="F88" s="50"/>
      <c r="G88" s="48"/>
      <c r="H88" s="49"/>
    </row>
    <row r="89" spans="2:8" ht="25.5" x14ac:dyDescent="0.25">
      <c r="B89" s="32" t="s">
        <v>116</v>
      </c>
      <c r="C89" s="50"/>
      <c r="D89" s="50"/>
      <c r="E89" s="50"/>
      <c r="F89" s="50"/>
      <c r="G89" s="48"/>
      <c r="H89" s="49"/>
    </row>
    <row r="90" spans="2:8" ht="25.5" x14ac:dyDescent="0.25">
      <c r="B90" s="32" t="s">
        <v>117</v>
      </c>
      <c r="C90" s="50"/>
      <c r="D90" s="50"/>
      <c r="E90" s="50"/>
      <c r="F90" s="50"/>
      <c r="G90" s="48"/>
      <c r="H90" s="49"/>
    </row>
  </sheetData>
  <mergeCells count="1">
    <mergeCell ref="B2:H2"/>
  </mergeCells>
  <pageMargins left="0.25" right="0.25" top="0.75" bottom="0.75" header="0.3" footer="0.3"/>
  <pageSetup paperSize="9" scale="80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H17"/>
  <sheetViews>
    <sheetView workbookViewId="0">
      <selection activeCell="E14" sqref="E14"/>
    </sheetView>
  </sheetViews>
  <sheetFormatPr defaultRowHeight="15" x14ac:dyDescent="0.25"/>
  <cols>
    <col min="2" max="2" width="37.7109375" customWidth="1"/>
    <col min="3" max="6" width="25.28515625" customWidth="1"/>
    <col min="7" max="8" width="15.7109375" customWidth="1"/>
  </cols>
  <sheetData>
    <row r="1" spans="2:8" ht="18" x14ac:dyDescent="0.25">
      <c r="B1" s="20"/>
      <c r="C1" s="20"/>
      <c r="D1" s="20"/>
      <c r="E1" s="20"/>
      <c r="F1" s="3"/>
      <c r="G1" s="3"/>
      <c r="H1" s="3"/>
    </row>
    <row r="2" spans="2:8" ht="15.75" customHeight="1" x14ac:dyDescent="0.25">
      <c r="B2" s="142" t="s">
        <v>53</v>
      </c>
      <c r="C2" s="142"/>
      <c r="D2" s="142"/>
      <c r="E2" s="142"/>
      <c r="F2" s="142"/>
      <c r="G2" s="142"/>
      <c r="H2" s="142"/>
    </row>
    <row r="3" spans="2:8" ht="18" x14ac:dyDescent="0.25">
      <c r="B3" s="20"/>
      <c r="C3" s="20"/>
      <c r="D3" s="20"/>
      <c r="E3" s="20"/>
      <c r="F3" s="3"/>
      <c r="G3" s="3"/>
      <c r="H3" s="3"/>
    </row>
    <row r="4" spans="2:8" ht="25.5" x14ac:dyDescent="0.25">
      <c r="B4" s="43" t="s">
        <v>7</v>
      </c>
      <c r="C4" s="43" t="s">
        <v>79</v>
      </c>
      <c r="D4" s="43" t="s">
        <v>59</v>
      </c>
      <c r="E4" s="43" t="s">
        <v>56</v>
      </c>
      <c r="F4" s="43" t="s">
        <v>80</v>
      </c>
      <c r="G4" s="43" t="s">
        <v>22</v>
      </c>
      <c r="H4" s="43" t="s">
        <v>57</v>
      </c>
    </row>
    <row r="5" spans="2:8" x14ac:dyDescent="0.25">
      <c r="B5" s="43">
        <v>1</v>
      </c>
      <c r="C5" s="43">
        <v>2</v>
      </c>
      <c r="D5" s="43">
        <v>3</v>
      </c>
      <c r="E5" s="43">
        <v>4</v>
      </c>
      <c r="F5" s="43">
        <v>5</v>
      </c>
      <c r="G5" s="43" t="s">
        <v>24</v>
      </c>
      <c r="H5" s="43" t="s">
        <v>25</v>
      </c>
    </row>
    <row r="6" spans="2:8" ht="15.75" customHeight="1" x14ac:dyDescent="0.25">
      <c r="B6" s="7" t="s">
        <v>44</v>
      </c>
      <c r="C6" s="5"/>
      <c r="D6" s="5"/>
      <c r="E6" s="5"/>
      <c r="F6" s="30"/>
      <c r="G6" s="49"/>
      <c r="H6" s="49"/>
    </row>
    <row r="7" spans="2:8" ht="15.75" customHeight="1" x14ac:dyDescent="0.25">
      <c r="B7" s="7" t="s">
        <v>9</v>
      </c>
      <c r="C7" s="5"/>
      <c r="D7" s="5"/>
      <c r="E7" s="5"/>
      <c r="F7" s="30"/>
      <c r="G7" s="49"/>
      <c r="H7" s="49"/>
    </row>
    <row r="8" spans="2:8" ht="25.5" x14ac:dyDescent="0.25">
      <c r="B8" s="14" t="s">
        <v>10</v>
      </c>
      <c r="C8" s="5"/>
      <c r="D8" s="5"/>
      <c r="E8" s="5"/>
      <c r="F8" s="30"/>
      <c r="G8" s="49"/>
      <c r="H8" s="49"/>
    </row>
    <row r="9" spans="2:8" x14ac:dyDescent="0.25">
      <c r="B9" s="35" t="s">
        <v>11</v>
      </c>
      <c r="C9" s="5"/>
      <c r="D9" s="5"/>
      <c r="E9" s="5"/>
      <c r="F9" s="30"/>
      <c r="G9" s="49"/>
      <c r="H9" s="49"/>
    </row>
    <row r="10" spans="2:8" x14ac:dyDescent="0.25">
      <c r="B10" s="13" t="s">
        <v>21</v>
      </c>
      <c r="C10" s="5"/>
      <c r="D10" s="5"/>
      <c r="E10" s="5"/>
      <c r="F10" s="30"/>
      <c r="G10" s="49"/>
      <c r="H10" s="49"/>
    </row>
    <row r="11" spans="2:8" x14ac:dyDescent="0.25">
      <c r="B11" s="7" t="s">
        <v>12</v>
      </c>
      <c r="C11" s="5"/>
      <c r="D11" s="5"/>
      <c r="E11" s="6"/>
      <c r="F11" s="30"/>
      <c r="G11" s="49"/>
      <c r="H11" s="49"/>
    </row>
    <row r="12" spans="2:8" ht="25.5" x14ac:dyDescent="0.25">
      <c r="B12" s="32" t="s">
        <v>13</v>
      </c>
      <c r="C12" s="5"/>
      <c r="D12" s="5"/>
      <c r="E12" s="6"/>
      <c r="F12" s="30"/>
      <c r="G12" s="49"/>
      <c r="H12" s="49"/>
    </row>
    <row r="13" spans="2:8" x14ac:dyDescent="0.25">
      <c r="B13" s="12" t="s">
        <v>21</v>
      </c>
      <c r="C13" s="5"/>
      <c r="D13" s="5"/>
      <c r="E13" s="6"/>
      <c r="F13" s="30"/>
      <c r="G13" s="49"/>
      <c r="H13" s="49"/>
    </row>
    <row r="14" spans="2:8" x14ac:dyDescent="0.25">
      <c r="B14" s="7" t="s">
        <v>195</v>
      </c>
      <c r="C14" s="50">
        <f>SUM(C15)</f>
        <v>308345.47000000003</v>
      </c>
      <c r="D14" s="50"/>
      <c r="E14" s="50">
        <f>SUM(E15)</f>
        <v>997808.54</v>
      </c>
      <c r="F14" s="50">
        <f>SUM(F15)</f>
        <v>338953.19999999995</v>
      </c>
      <c r="G14" s="49">
        <f>SUM(F14/C14*100)</f>
        <v>109.92644062518575</v>
      </c>
      <c r="H14" s="49">
        <f>SUM(F14/E14*100)</f>
        <v>33.969763377651589</v>
      </c>
    </row>
    <row r="15" spans="2:8" x14ac:dyDescent="0.25">
      <c r="B15" s="70" t="s">
        <v>196</v>
      </c>
      <c r="C15" s="50">
        <f>SUM(C16:C17)</f>
        <v>308345.47000000003</v>
      </c>
      <c r="D15" s="50"/>
      <c r="E15" s="50">
        <f>SUM(E16:E17)</f>
        <v>997808.54</v>
      </c>
      <c r="F15" s="50">
        <f>SUM(F16:F17)</f>
        <v>338953.19999999995</v>
      </c>
      <c r="G15" s="49">
        <f>SUM(F15/C15*100)</f>
        <v>109.92644062518575</v>
      </c>
      <c r="H15" s="49">
        <f>SUM(F15/E15*100)</f>
        <v>33.969763377651589</v>
      </c>
    </row>
    <row r="16" spans="2:8" x14ac:dyDescent="0.25">
      <c r="B16" s="71" t="s">
        <v>197</v>
      </c>
      <c r="C16" s="61">
        <v>9524.27</v>
      </c>
      <c r="D16" s="61"/>
      <c r="E16" s="61">
        <v>22479.52</v>
      </c>
      <c r="F16" s="62">
        <v>11553.23</v>
      </c>
      <c r="G16" s="49">
        <f>SUM(F16/C16*100)</f>
        <v>121.30304999753261</v>
      </c>
      <c r="H16" s="49">
        <f>SUM(F16/E16*100)</f>
        <v>51.394469276924056</v>
      </c>
    </row>
    <row r="17" spans="2:8" x14ac:dyDescent="0.25">
      <c r="B17" s="71" t="s">
        <v>198</v>
      </c>
      <c r="C17" s="61">
        <v>298821.2</v>
      </c>
      <c r="D17" s="61"/>
      <c r="E17" s="61">
        <v>975329.02</v>
      </c>
      <c r="F17" s="62">
        <v>327399.96999999997</v>
      </c>
      <c r="G17" s="49">
        <f>SUM(F17/C17*100)</f>
        <v>109.56383616691183</v>
      </c>
      <c r="H17" s="49">
        <f>SUM(F17/E17*100)</f>
        <v>33.568156313035772</v>
      </c>
    </row>
  </sheetData>
  <mergeCells count="1">
    <mergeCell ref="B2:H2"/>
  </mergeCells>
  <pageMargins left="0.25" right="0.25" top="0.75" bottom="0.75" header="0.3" footer="0.3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L16"/>
  <sheetViews>
    <sheetView workbookViewId="0">
      <selection activeCell="B3" sqref="B3:L3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8.42578125" customWidth="1"/>
    <col min="5" max="5" width="5.42578125" bestFit="1" customWidth="1"/>
    <col min="6" max="10" width="25.28515625" customWidth="1"/>
    <col min="11" max="12" width="15.7109375" customWidth="1"/>
  </cols>
  <sheetData>
    <row r="1" spans="2:12" ht="18" customHeight="1" x14ac:dyDescent="0.25"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</row>
    <row r="2" spans="2:12" ht="18" customHeight="1" x14ac:dyDescent="0.25">
      <c r="B2" s="142" t="s">
        <v>78</v>
      </c>
      <c r="C2" s="142"/>
      <c r="D2" s="142"/>
      <c r="E2" s="142"/>
      <c r="F2" s="142"/>
      <c r="G2" s="142"/>
      <c r="H2" s="142"/>
      <c r="I2" s="142"/>
      <c r="J2" s="142"/>
      <c r="K2" s="142"/>
      <c r="L2" s="142"/>
    </row>
    <row r="3" spans="2:12" ht="15.75" customHeight="1" x14ac:dyDescent="0.25">
      <c r="B3" s="142" t="s">
        <v>47</v>
      </c>
      <c r="C3" s="142"/>
      <c r="D3" s="142"/>
      <c r="E3" s="142"/>
      <c r="F3" s="142"/>
      <c r="G3" s="142"/>
      <c r="H3" s="142"/>
      <c r="I3" s="142"/>
      <c r="J3" s="142"/>
      <c r="K3" s="142"/>
      <c r="L3" s="142"/>
    </row>
    <row r="4" spans="2:12" ht="18" x14ac:dyDescent="0.25">
      <c r="B4" s="20"/>
      <c r="C4" s="20"/>
      <c r="D4" s="20"/>
      <c r="E4" s="20"/>
      <c r="F4" s="20"/>
      <c r="G4" s="20"/>
      <c r="H4" s="20"/>
      <c r="I4" s="20"/>
      <c r="J4" s="3"/>
      <c r="K4" s="3"/>
      <c r="L4" s="3"/>
    </row>
    <row r="5" spans="2:12" ht="25.5" customHeight="1" x14ac:dyDescent="0.25">
      <c r="B5" s="169" t="s">
        <v>7</v>
      </c>
      <c r="C5" s="170"/>
      <c r="D5" s="170"/>
      <c r="E5" s="170"/>
      <c r="F5" s="171"/>
      <c r="G5" s="44" t="s">
        <v>70</v>
      </c>
      <c r="H5" s="43" t="s">
        <v>59</v>
      </c>
      <c r="I5" s="44" t="s">
        <v>58</v>
      </c>
      <c r="J5" s="44" t="s">
        <v>71</v>
      </c>
      <c r="K5" s="44" t="s">
        <v>22</v>
      </c>
      <c r="L5" s="44" t="s">
        <v>57</v>
      </c>
    </row>
    <row r="6" spans="2:12" x14ac:dyDescent="0.25">
      <c r="B6" s="169">
        <v>1</v>
      </c>
      <c r="C6" s="170"/>
      <c r="D6" s="170"/>
      <c r="E6" s="170"/>
      <c r="F6" s="171"/>
      <c r="G6" s="44">
        <v>2</v>
      </c>
      <c r="H6" s="44">
        <v>3</v>
      </c>
      <c r="I6" s="44">
        <v>4</v>
      </c>
      <c r="J6" s="44">
        <v>5</v>
      </c>
      <c r="K6" s="44" t="s">
        <v>24</v>
      </c>
      <c r="L6" s="44" t="s">
        <v>25</v>
      </c>
    </row>
    <row r="7" spans="2:12" ht="25.5" x14ac:dyDescent="0.25">
      <c r="B7" s="7">
        <v>8</v>
      </c>
      <c r="C7" s="7"/>
      <c r="D7" s="7"/>
      <c r="E7" s="7"/>
      <c r="F7" s="7" t="s">
        <v>14</v>
      </c>
      <c r="G7" s="50">
        <f t="shared" ref="G7:J9" si="0">SUM(G8)</f>
        <v>0</v>
      </c>
      <c r="H7" s="50">
        <f t="shared" si="0"/>
        <v>0</v>
      </c>
      <c r="I7" s="50">
        <f t="shared" si="0"/>
        <v>0</v>
      </c>
      <c r="J7" s="50">
        <f t="shared" si="0"/>
        <v>0</v>
      </c>
      <c r="K7" s="73" t="e">
        <f>SUM(J7/G7*100)</f>
        <v>#DIV/0!</v>
      </c>
      <c r="L7" s="73" t="e">
        <f>SUM(J7/I7*100)</f>
        <v>#DIV/0!</v>
      </c>
    </row>
    <row r="8" spans="2:12" x14ac:dyDescent="0.25">
      <c r="B8" s="7"/>
      <c r="C8" s="12">
        <v>84</v>
      </c>
      <c r="D8" s="12"/>
      <c r="E8" s="12"/>
      <c r="F8" s="12" t="s">
        <v>19</v>
      </c>
      <c r="G8" s="50">
        <f t="shared" si="0"/>
        <v>0</v>
      </c>
      <c r="H8" s="50">
        <f t="shared" si="0"/>
        <v>0</v>
      </c>
      <c r="I8" s="50">
        <f t="shared" si="0"/>
        <v>0</v>
      </c>
      <c r="J8" s="50">
        <f t="shared" si="0"/>
        <v>0</v>
      </c>
      <c r="K8" s="73" t="e">
        <f t="shared" ref="K8:K15" si="1">SUM(J8/G8*100)</f>
        <v>#DIV/0!</v>
      </c>
      <c r="L8" s="73" t="e">
        <f t="shared" ref="L8:L15" si="2">SUM(J8/I8*100)</f>
        <v>#DIV/0!</v>
      </c>
    </row>
    <row r="9" spans="2:12" ht="51" x14ac:dyDescent="0.25">
      <c r="B9" s="8"/>
      <c r="C9" s="8"/>
      <c r="D9" s="8">
        <v>841</v>
      </c>
      <c r="E9" s="8"/>
      <c r="F9" s="31" t="s">
        <v>48</v>
      </c>
      <c r="G9" s="50">
        <f t="shared" si="0"/>
        <v>0</v>
      </c>
      <c r="H9" s="50">
        <f t="shared" si="0"/>
        <v>0</v>
      </c>
      <c r="I9" s="50">
        <f t="shared" si="0"/>
        <v>0</v>
      </c>
      <c r="J9" s="50">
        <f t="shared" si="0"/>
        <v>0</v>
      </c>
      <c r="K9" s="73" t="e">
        <f t="shared" si="1"/>
        <v>#DIV/0!</v>
      </c>
      <c r="L9" s="73" t="e">
        <f t="shared" si="2"/>
        <v>#DIV/0!</v>
      </c>
    </row>
    <row r="10" spans="2:12" s="60" customFormat="1" ht="25.5" x14ac:dyDescent="0.25">
      <c r="B10" s="9"/>
      <c r="C10" s="9"/>
      <c r="D10" s="9"/>
      <c r="E10" s="9">
        <v>8413</v>
      </c>
      <c r="F10" s="14" t="s">
        <v>49</v>
      </c>
      <c r="G10" s="61">
        <v>0</v>
      </c>
      <c r="H10" s="61">
        <v>0</v>
      </c>
      <c r="I10" s="61">
        <v>0</v>
      </c>
      <c r="J10" s="72">
        <v>0</v>
      </c>
      <c r="K10" s="73" t="e">
        <f t="shared" si="1"/>
        <v>#DIV/0!</v>
      </c>
      <c r="L10" s="73" t="e">
        <f t="shared" si="2"/>
        <v>#DIV/0!</v>
      </c>
    </row>
    <row r="11" spans="2:12" x14ac:dyDescent="0.25">
      <c r="B11" s="8"/>
      <c r="C11" s="8"/>
      <c r="D11" s="8"/>
      <c r="E11" s="9" t="s">
        <v>29</v>
      </c>
      <c r="F11" s="14"/>
      <c r="G11" s="50"/>
      <c r="H11" s="50"/>
      <c r="I11" s="50"/>
      <c r="J11" s="65"/>
      <c r="K11" s="73" t="e">
        <f t="shared" si="1"/>
        <v>#DIV/0!</v>
      </c>
      <c r="L11" s="73" t="e">
        <f t="shared" si="2"/>
        <v>#DIV/0!</v>
      </c>
    </row>
    <row r="12" spans="2:12" ht="25.5" x14ac:dyDescent="0.25">
      <c r="B12" s="10">
        <v>5</v>
      </c>
      <c r="C12" s="11"/>
      <c r="D12" s="11"/>
      <c r="E12" s="11"/>
      <c r="F12" s="23" t="s">
        <v>15</v>
      </c>
      <c r="G12" s="50">
        <f t="shared" ref="G12:J14" si="3">SUM(G13)</f>
        <v>0</v>
      </c>
      <c r="H12" s="50">
        <f t="shared" si="3"/>
        <v>0</v>
      </c>
      <c r="I12" s="50">
        <f t="shared" si="3"/>
        <v>0</v>
      </c>
      <c r="J12" s="50">
        <f t="shared" si="3"/>
        <v>0</v>
      </c>
      <c r="K12" s="73" t="e">
        <f t="shared" si="1"/>
        <v>#DIV/0!</v>
      </c>
      <c r="L12" s="73" t="e">
        <f t="shared" si="2"/>
        <v>#DIV/0!</v>
      </c>
    </row>
    <row r="13" spans="2:12" ht="25.5" x14ac:dyDescent="0.25">
      <c r="B13" s="12"/>
      <c r="C13" s="12">
        <v>54</v>
      </c>
      <c r="D13" s="12"/>
      <c r="E13" s="12"/>
      <c r="F13" s="24" t="s">
        <v>20</v>
      </c>
      <c r="G13" s="50">
        <f t="shared" si="3"/>
        <v>0</v>
      </c>
      <c r="H13" s="50">
        <f t="shared" si="3"/>
        <v>0</v>
      </c>
      <c r="I13" s="50">
        <f t="shared" si="3"/>
        <v>0</v>
      </c>
      <c r="J13" s="50">
        <f t="shared" si="3"/>
        <v>0</v>
      </c>
      <c r="K13" s="73" t="e">
        <f t="shared" si="1"/>
        <v>#DIV/0!</v>
      </c>
      <c r="L13" s="73" t="e">
        <f t="shared" si="2"/>
        <v>#DIV/0!</v>
      </c>
    </row>
    <row r="14" spans="2:12" ht="63.75" x14ac:dyDescent="0.25">
      <c r="B14" s="12"/>
      <c r="C14" s="12"/>
      <c r="D14" s="12">
        <v>541</v>
      </c>
      <c r="E14" s="31"/>
      <c r="F14" s="31" t="s">
        <v>50</v>
      </c>
      <c r="G14" s="50">
        <f t="shared" si="3"/>
        <v>0</v>
      </c>
      <c r="H14" s="50">
        <f t="shared" si="3"/>
        <v>0</v>
      </c>
      <c r="I14" s="50">
        <f t="shared" si="3"/>
        <v>0</v>
      </c>
      <c r="J14" s="50">
        <f t="shared" si="3"/>
        <v>0</v>
      </c>
      <c r="K14" s="73" t="e">
        <f t="shared" si="1"/>
        <v>#DIV/0!</v>
      </c>
      <c r="L14" s="73" t="e">
        <f t="shared" si="2"/>
        <v>#DIV/0!</v>
      </c>
    </row>
    <row r="15" spans="2:12" s="60" customFormat="1" ht="38.25" x14ac:dyDescent="0.25">
      <c r="B15" s="57"/>
      <c r="C15" s="57"/>
      <c r="D15" s="57"/>
      <c r="E15" s="14">
        <v>5413</v>
      </c>
      <c r="F15" s="14" t="s">
        <v>51</v>
      </c>
      <c r="G15" s="61">
        <v>0</v>
      </c>
      <c r="H15" s="61">
        <v>0</v>
      </c>
      <c r="I15" s="69">
        <v>0</v>
      </c>
      <c r="J15" s="72">
        <v>0</v>
      </c>
      <c r="K15" s="73" t="e">
        <f t="shared" si="1"/>
        <v>#DIV/0!</v>
      </c>
      <c r="L15" s="73" t="e">
        <f t="shared" si="2"/>
        <v>#DIV/0!</v>
      </c>
    </row>
    <row r="16" spans="2:12" x14ac:dyDescent="0.25">
      <c r="B16" s="13" t="s">
        <v>21</v>
      </c>
      <c r="C16" s="11"/>
      <c r="D16" s="11"/>
      <c r="E16" s="11"/>
      <c r="F16" s="23" t="s">
        <v>29</v>
      </c>
      <c r="G16" s="50"/>
      <c r="H16" s="50"/>
      <c r="I16" s="50"/>
      <c r="J16" s="65"/>
      <c r="K16" s="73"/>
      <c r="L16" s="73"/>
    </row>
  </sheetData>
  <mergeCells count="4">
    <mergeCell ref="B5:F5"/>
    <mergeCell ref="B2:L2"/>
    <mergeCell ref="B3:L3"/>
    <mergeCell ref="B6:F6"/>
  </mergeCells>
  <pageMargins left="0.25" right="0.25" top="0.75" bottom="0.75" header="0.3" footer="0.3"/>
  <pageSetup paperSize="9" scale="73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H90"/>
  <sheetViews>
    <sheetView workbookViewId="0">
      <selection activeCell="B4" sqref="B4"/>
    </sheetView>
  </sheetViews>
  <sheetFormatPr defaultRowHeight="15" x14ac:dyDescent="0.25"/>
  <cols>
    <col min="2" max="2" width="37.7109375" customWidth="1"/>
    <col min="3" max="6" width="25.28515625" customWidth="1"/>
    <col min="7" max="8" width="15.7109375" customWidth="1"/>
  </cols>
  <sheetData>
    <row r="1" spans="2:8" ht="18" x14ac:dyDescent="0.25">
      <c r="B1" s="20"/>
      <c r="C1" s="20"/>
      <c r="D1" s="20"/>
      <c r="E1" s="20"/>
      <c r="F1" s="3"/>
      <c r="G1" s="3"/>
      <c r="H1" s="3"/>
    </row>
    <row r="2" spans="2:8" ht="15.75" customHeight="1" x14ac:dyDescent="0.25">
      <c r="B2" s="142" t="s">
        <v>52</v>
      </c>
      <c r="C2" s="142"/>
      <c r="D2" s="142"/>
      <c r="E2" s="142"/>
      <c r="F2" s="142"/>
      <c r="G2" s="142"/>
      <c r="H2" s="142"/>
    </row>
    <row r="3" spans="2:8" ht="18" x14ac:dyDescent="0.25">
      <c r="B3" s="20"/>
      <c r="C3" s="20"/>
      <c r="D3" s="20"/>
      <c r="E3" s="20"/>
      <c r="F3" s="3"/>
      <c r="G3" s="3"/>
      <c r="H3" s="3"/>
    </row>
    <row r="4" spans="2:8" ht="25.5" x14ac:dyDescent="0.25">
      <c r="B4" s="43" t="s">
        <v>7</v>
      </c>
      <c r="C4" s="43" t="s">
        <v>70</v>
      </c>
      <c r="D4" s="43" t="s">
        <v>59</v>
      </c>
      <c r="E4" s="43" t="s">
        <v>56</v>
      </c>
      <c r="F4" s="43" t="s">
        <v>71</v>
      </c>
      <c r="G4" s="43" t="s">
        <v>22</v>
      </c>
      <c r="H4" s="43" t="s">
        <v>57</v>
      </c>
    </row>
    <row r="5" spans="2:8" x14ac:dyDescent="0.25">
      <c r="B5" s="43">
        <v>1</v>
      </c>
      <c r="C5" s="43">
        <v>2</v>
      </c>
      <c r="D5" s="43">
        <v>3</v>
      </c>
      <c r="E5" s="43">
        <v>4</v>
      </c>
      <c r="F5" s="43">
        <v>5</v>
      </c>
      <c r="G5" s="43" t="s">
        <v>24</v>
      </c>
      <c r="H5" s="43" t="s">
        <v>25</v>
      </c>
    </row>
    <row r="6" spans="2:8" x14ac:dyDescent="0.25">
      <c r="B6" s="7" t="s">
        <v>45</v>
      </c>
      <c r="C6" s="58">
        <f>SUM(C7+C14+C16+C18+C20+C39+C42+C44)</f>
        <v>0</v>
      </c>
      <c r="D6" s="58">
        <f>SUM(D7+D14+D16+D18+D20+D39+D42+D44)</f>
        <v>0</v>
      </c>
      <c r="E6" s="58">
        <f>SUM(E7+E14+E16+E18+E20+E39+E42+E44)</f>
        <v>0</v>
      </c>
      <c r="F6" s="58">
        <f>SUM(F7+F14+F16+F18+F20+F39+F42+F44)</f>
        <v>0</v>
      </c>
      <c r="G6" s="48" t="e">
        <f>SUM(F6/C6*100)</f>
        <v>#DIV/0!</v>
      </c>
      <c r="H6" s="48" t="e">
        <f>SUM(F6/E6*100)</f>
        <v>#DIV/0!</v>
      </c>
    </row>
    <row r="7" spans="2:8" x14ac:dyDescent="0.25">
      <c r="B7" s="7" t="s">
        <v>43</v>
      </c>
      <c r="C7" s="50">
        <f>SUM(C8:C12)</f>
        <v>0</v>
      </c>
      <c r="D7" s="50">
        <f>SUM(D8:D12)</f>
        <v>0</v>
      </c>
      <c r="E7" s="50">
        <f>SUM(E8:E12)</f>
        <v>0</v>
      </c>
      <c r="F7" s="50">
        <f>SUM(F8:F12)</f>
        <v>0</v>
      </c>
      <c r="G7" s="48"/>
      <c r="H7" s="48"/>
    </row>
    <row r="8" spans="2:8" x14ac:dyDescent="0.25">
      <c r="B8" s="34" t="s">
        <v>42</v>
      </c>
      <c r="C8" s="50">
        <v>0</v>
      </c>
      <c r="D8" s="50">
        <v>0</v>
      </c>
      <c r="E8" s="50"/>
      <c r="F8" s="50">
        <v>0</v>
      </c>
      <c r="G8" s="48"/>
      <c r="H8" s="48"/>
    </row>
    <row r="9" spans="2:8" x14ac:dyDescent="0.25">
      <c r="B9" s="33" t="s">
        <v>41</v>
      </c>
      <c r="C9" s="50"/>
      <c r="D9" s="50"/>
      <c r="E9" s="50"/>
      <c r="F9" s="50"/>
      <c r="G9" s="48"/>
      <c r="H9" s="48"/>
    </row>
    <row r="10" spans="2:8" x14ac:dyDescent="0.25">
      <c r="B10" s="33" t="s">
        <v>85</v>
      </c>
      <c r="C10" s="50"/>
      <c r="D10" s="50"/>
      <c r="E10" s="50"/>
      <c r="F10" s="50"/>
      <c r="G10" s="48"/>
      <c r="H10" s="48"/>
    </row>
    <row r="11" spans="2:8" ht="38.25" x14ac:dyDescent="0.25">
      <c r="B11" s="56" t="s">
        <v>86</v>
      </c>
      <c r="C11" s="53"/>
      <c r="D11" s="53"/>
      <c r="E11" s="53"/>
      <c r="F11" s="53"/>
      <c r="G11" s="48"/>
      <c r="H11" s="48"/>
    </row>
    <row r="12" spans="2:8" x14ac:dyDescent="0.25">
      <c r="B12" s="33" t="s">
        <v>87</v>
      </c>
      <c r="C12" s="50"/>
      <c r="D12" s="50"/>
      <c r="E12" s="50"/>
      <c r="F12" s="50"/>
      <c r="G12" s="48"/>
      <c r="H12" s="48"/>
    </row>
    <row r="13" spans="2:8" x14ac:dyDescent="0.25">
      <c r="B13" s="33" t="s">
        <v>29</v>
      </c>
      <c r="C13" s="50"/>
      <c r="D13" s="50"/>
      <c r="E13" s="50"/>
      <c r="F13" s="50"/>
      <c r="G13" s="48"/>
      <c r="H13" s="48"/>
    </row>
    <row r="14" spans="2:8" x14ac:dyDescent="0.25">
      <c r="B14" s="7" t="s">
        <v>40</v>
      </c>
      <c r="C14" s="50">
        <f>SUM(C15)</f>
        <v>0</v>
      </c>
      <c r="D14" s="50">
        <f>SUM(D15)</f>
        <v>0</v>
      </c>
      <c r="E14" s="50">
        <f>SUM(E15)</f>
        <v>0</v>
      </c>
      <c r="F14" s="50">
        <f>SUM(F15)</f>
        <v>0</v>
      </c>
      <c r="G14" s="48" t="e">
        <f t="shared" ref="G14:G67" si="0">SUM(F14/C14*100)</f>
        <v>#DIV/0!</v>
      </c>
      <c r="H14" s="48" t="e">
        <f t="shared" ref="H14:H67" si="1">SUM(F14/E14*100)</f>
        <v>#DIV/0!</v>
      </c>
    </row>
    <row r="15" spans="2:8" x14ac:dyDescent="0.25">
      <c r="B15" s="32" t="s">
        <v>39</v>
      </c>
      <c r="C15" s="50"/>
      <c r="D15" s="50"/>
      <c r="E15" s="51"/>
      <c r="F15" s="50"/>
      <c r="G15" s="48"/>
      <c r="H15" s="48"/>
    </row>
    <row r="16" spans="2:8" x14ac:dyDescent="0.25">
      <c r="B16" s="7" t="s">
        <v>38</v>
      </c>
      <c r="C16" s="50">
        <f>SUM(C17)</f>
        <v>0</v>
      </c>
      <c r="D16" s="50">
        <f t="shared" ref="D16:F23" si="2">SUM(D17)</f>
        <v>0</v>
      </c>
      <c r="E16" s="50">
        <f t="shared" si="2"/>
        <v>0</v>
      </c>
      <c r="F16" s="50">
        <f>SUM(F17)</f>
        <v>0</v>
      </c>
      <c r="G16" s="48" t="e">
        <f t="shared" si="0"/>
        <v>#DIV/0!</v>
      </c>
      <c r="H16" s="48" t="e">
        <f t="shared" si="1"/>
        <v>#DIV/0!</v>
      </c>
    </row>
    <row r="17" spans="2:8" ht="15.75" customHeight="1" x14ac:dyDescent="0.25">
      <c r="B17" s="32" t="s">
        <v>37</v>
      </c>
      <c r="C17" s="50">
        <v>0</v>
      </c>
      <c r="D17" s="50">
        <v>0</v>
      </c>
      <c r="E17" s="50">
        <f t="shared" si="2"/>
        <v>0</v>
      </c>
      <c r="F17" s="50">
        <f t="shared" si="2"/>
        <v>0</v>
      </c>
      <c r="G17" s="48" t="e">
        <f t="shared" si="0"/>
        <v>#DIV/0!</v>
      </c>
      <c r="H17" s="48" t="e">
        <f t="shared" si="1"/>
        <v>#DIV/0!</v>
      </c>
    </row>
    <row r="18" spans="2:8" ht="15.75" customHeight="1" x14ac:dyDescent="0.25">
      <c r="B18" s="7" t="s">
        <v>88</v>
      </c>
      <c r="C18" s="50">
        <f>SUM(C19)</f>
        <v>0</v>
      </c>
      <c r="D18" s="50">
        <f>SUM(D19)</f>
        <v>0</v>
      </c>
      <c r="E18" s="50">
        <f t="shared" si="2"/>
        <v>0</v>
      </c>
      <c r="F18" s="50">
        <f t="shared" si="2"/>
        <v>0</v>
      </c>
      <c r="G18" s="48" t="e">
        <f t="shared" si="0"/>
        <v>#DIV/0!</v>
      </c>
      <c r="H18" s="48" t="e">
        <f t="shared" si="1"/>
        <v>#DIV/0!</v>
      </c>
    </row>
    <row r="19" spans="2:8" x14ac:dyDescent="0.25">
      <c r="B19" s="32" t="s">
        <v>89</v>
      </c>
      <c r="C19" s="50">
        <v>0</v>
      </c>
      <c r="D19" s="50">
        <v>0</v>
      </c>
      <c r="E19" s="50">
        <f t="shared" si="2"/>
        <v>0</v>
      </c>
      <c r="F19" s="50">
        <f t="shared" si="2"/>
        <v>0</v>
      </c>
      <c r="G19" s="48" t="e">
        <f t="shared" si="0"/>
        <v>#DIV/0!</v>
      </c>
      <c r="H19" s="48" t="e">
        <f t="shared" si="1"/>
        <v>#DIV/0!</v>
      </c>
    </row>
    <row r="20" spans="2:8" x14ac:dyDescent="0.25">
      <c r="B20" s="7" t="s">
        <v>90</v>
      </c>
      <c r="C20" s="50">
        <f>SUM(C21+C22+C23+C24+C28+C34)</f>
        <v>0</v>
      </c>
      <c r="D20" s="50">
        <f>SUM(D21+D22+D23+D24+D28+D34)</f>
        <v>0</v>
      </c>
      <c r="E20" s="50">
        <f t="shared" si="2"/>
        <v>0</v>
      </c>
      <c r="F20" s="50">
        <f t="shared" si="2"/>
        <v>0</v>
      </c>
      <c r="G20" s="48" t="e">
        <f t="shared" si="0"/>
        <v>#DIV/0!</v>
      </c>
      <c r="H20" s="48" t="e">
        <f t="shared" si="1"/>
        <v>#DIV/0!</v>
      </c>
    </row>
    <row r="21" spans="2:8" x14ac:dyDescent="0.25">
      <c r="B21" s="32" t="s">
        <v>91</v>
      </c>
      <c r="C21" s="50">
        <v>0</v>
      </c>
      <c r="D21" s="50">
        <v>0</v>
      </c>
      <c r="E21" s="50">
        <f t="shared" si="2"/>
        <v>0</v>
      </c>
      <c r="F21" s="50">
        <f t="shared" si="2"/>
        <v>0</v>
      </c>
      <c r="G21" s="48" t="e">
        <f t="shared" si="0"/>
        <v>#DIV/0!</v>
      </c>
      <c r="H21" s="48" t="e">
        <f t="shared" si="1"/>
        <v>#DIV/0!</v>
      </c>
    </row>
    <row r="22" spans="2:8" x14ac:dyDescent="0.25">
      <c r="B22" s="32" t="s">
        <v>92</v>
      </c>
      <c r="C22" s="50">
        <v>0</v>
      </c>
      <c r="D22" s="50">
        <v>0</v>
      </c>
      <c r="E22" s="50">
        <f t="shared" si="2"/>
        <v>0</v>
      </c>
      <c r="F22" s="50">
        <f t="shared" si="2"/>
        <v>0</v>
      </c>
      <c r="G22" s="48" t="e">
        <f t="shared" si="0"/>
        <v>#DIV/0!</v>
      </c>
      <c r="H22" s="48" t="e">
        <f t="shared" si="1"/>
        <v>#DIV/0!</v>
      </c>
    </row>
    <row r="23" spans="2:8" x14ac:dyDescent="0.25">
      <c r="B23" s="32" t="s">
        <v>93</v>
      </c>
      <c r="C23" s="50">
        <v>0</v>
      </c>
      <c r="D23" s="50">
        <v>0</v>
      </c>
      <c r="E23" s="50">
        <f t="shared" si="2"/>
        <v>0</v>
      </c>
      <c r="F23" s="50">
        <f t="shared" si="2"/>
        <v>0</v>
      </c>
      <c r="G23" s="48" t="e">
        <f t="shared" si="0"/>
        <v>#DIV/0!</v>
      </c>
      <c r="H23" s="48" t="e">
        <f t="shared" si="1"/>
        <v>#DIV/0!</v>
      </c>
    </row>
    <row r="24" spans="2:8" x14ac:dyDescent="0.25">
      <c r="B24" s="32" t="s">
        <v>94</v>
      </c>
      <c r="C24" s="50">
        <f>SUM(C25:C27)</f>
        <v>0</v>
      </c>
      <c r="D24" s="50">
        <f>SUM(D25:D27)</f>
        <v>0</v>
      </c>
      <c r="E24" s="50">
        <f>SUM(E25:E27)</f>
        <v>0</v>
      </c>
      <c r="F24" s="50">
        <f>SUM(F25:F27)</f>
        <v>0</v>
      </c>
      <c r="G24" s="48" t="e">
        <f t="shared" si="0"/>
        <v>#DIV/0!</v>
      </c>
      <c r="H24" s="48" t="e">
        <f t="shared" si="1"/>
        <v>#DIV/0!</v>
      </c>
    </row>
    <row r="25" spans="2:8" ht="25.5" x14ac:dyDescent="0.25">
      <c r="B25" s="55" t="s">
        <v>95</v>
      </c>
      <c r="C25" s="50"/>
      <c r="D25" s="50"/>
      <c r="E25" s="51"/>
      <c r="F25" s="50"/>
      <c r="G25" s="48"/>
      <c r="H25" s="48"/>
    </row>
    <row r="26" spans="2:8" x14ac:dyDescent="0.25">
      <c r="B26" s="55" t="s">
        <v>96</v>
      </c>
      <c r="C26" s="50"/>
      <c r="D26" s="50"/>
      <c r="E26" s="51"/>
      <c r="F26" s="50"/>
      <c r="G26" s="48"/>
      <c r="H26" s="48"/>
    </row>
    <row r="27" spans="2:8" x14ac:dyDescent="0.25">
      <c r="B27" s="55" t="s">
        <v>97</v>
      </c>
      <c r="C27" s="50"/>
      <c r="D27" s="50"/>
      <c r="E27" s="51"/>
      <c r="F27" s="50"/>
      <c r="G27" s="48"/>
      <c r="H27" s="48"/>
    </row>
    <row r="28" spans="2:8" x14ac:dyDescent="0.25">
      <c r="B28" s="32" t="s">
        <v>98</v>
      </c>
      <c r="C28" s="50">
        <f>SUM(C29:C33)</f>
        <v>0</v>
      </c>
      <c r="D28" s="50">
        <f>SUM(D29:D33)</f>
        <v>0</v>
      </c>
      <c r="E28" s="50">
        <f>SUM(E29:E33)</f>
        <v>0</v>
      </c>
      <c r="F28" s="50">
        <f>SUM(F29:F33)</f>
        <v>0</v>
      </c>
      <c r="G28" s="48" t="e">
        <f t="shared" si="0"/>
        <v>#DIV/0!</v>
      </c>
      <c r="H28" s="48" t="e">
        <f t="shared" si="1"/>
        <v>#DIV/0!</v>
      </c>
    </row>
    <row r="29" spans="2:8" x14ac:dyDescent="0.25">
      <c r="B29" s="55" t="s">
        <v>102</v>
      </c>
      <c r="C29" s="50"/>
      <c r="D29" s="50"/>
      <c r="E29" s="51"/>
      <c r="F29" s="50"/>
      <c r="G29" s="48"/>
      <c r="H29" s="48"/>
    </row>
    <row r="30" spans="2:8" x14ac:dyDescent="0.25">
      <c r="B30" s="55" t="s">
        <v>103</v>
      </c>
      <c r="C30" s="50"/>
      <c r="D30" s="50"/>
      <c r="E30" s="51"/>
      <c r="F30" s="50"/>
      <c r="G30" s="48"/>
      <c r="H30" s="48"/>
    </row>
    <row r="31" spans="2:8" ht="25.5" x14ac:dyDescent="0.25">
      <c r="B31" s="55" t="s">
        <v>99</v>
      </c>
      <c r="C31" s="50"/>
      <c r="D31" s="50"/>
      <c r="E31" s="51"/>
      <c r="F31" s="50"/>
      <c r="G31" s="48"/>
      <c r="H31" s="48"/>
    </row>
    <row r="32" spans="2:8" ht="25.5" x14ac:dyDescent="0.25">
      <c r="B32" s="55" t="s">
        <v>100</v>
      </c>
      <c r="C32" s="50"/>
      <c r="D32" s="50"/>
      <c r="E32" s="51"/>
      <c r="F32" s="50"/>
      <c r="G32" s="48"/>
      <c r="H32" s="48"/>
    </row>
    <row r="33" spans="2:8" ht="25.5" x14ac:dyDescent="0.25">
      <c r="B33" s="55" t="s">
        <v>101</v>
      </c>
      <c r="C33" s="50"/>
      <c r="D33" s="50"/>
      <c r="E33" s="51"/>
      <c r="F33" s="50"/>
      <c r="G33" s="48"/>
      <c r="H33" s="48"/>
    </row>
    <row r="34" spans="2:8" x14ac:dyDescent="0.25">
      <c r="B34" s="32" t="s">
        <v>104</v>
      </c>
      <c r="C34" s="50">
        <f>SUM(C35:C38)</f>
        <v>0</v>
      </c>
      <c r="D34" s="50">
        <f>SUM(D35:D38)</f>
        <v>0</v>
      </c>
      <c r="E34" s="50">
        <f>SUM(E35:E38)</f>
        <v>0</v>
      </c>
      <c r="F34" s="50">
        <f>SUM(F35:F38)</f>
        <v>0</v>
      </c>
      <c r="G34" s="48" t="e">
        <f t="shared" si="0"/>
        <v>#DIV/0!</v>
      </c>
      <c r="H34" s="48" t="e">
        <f t="shared" si="1"/>
        <v>#DIV/0!</v>
      </c>
    </row>
    <row r="35" spans="2:8" x14ac:dyDescent="0.25">
      <c r="B35" s="55" t="s">
        <v>105</v>
      </c>
      <c r="C35" s="50"/>
      <c r="D35" s="50"/>
      <c r="E35" s="51"/>
      <c r="F35" s="50"/>
      <c r="G35" s="48"/>
      <c r="H35" s="48"/>
    </row>
    <row r="36" spans="2:8" x14ac:dyDescent="0.25">
      <c r="B36" s="55" t="s">
        <v>106</v>
      </c>
      <c r="C36" s="50"/>
      <c r="D36" s="50"/>
      <c r="E36" s="51"/>
      <c r="F36" s="50"/>
      <c r="G36" s="48"/>
      <c r="H36" s="48"/>
    </row>
    <row r="37" spans="2:8" ht="25.5" x14ac:dyDescent="0.25">
      <c r="B37" s="55" t="s">
        <v>107</v>
      </c>
      <c r="C37" s="50">
        <v>0</v>
      </c>
      <c r="D37" s="50">
        <v>0</v>
      </c>
      <c r="E37" s="51">
        <v>0</v>
      </c>
      <c r="F37" s="50">
        <v>0</v>
      </c>
      <c r="G37" s="48" t="e">
        <f t="shared" si="0"/>
        <v>#DIV/0!</v>
      </c>
      <c r="H37" s="48" t="e">
        <f t="shared" si="1"/>
        <v>#DIV/0!</v>
      </c>
    </row>
    <row r="38" spans="2:8" x14ac:dyDescent="0.25">
      <c r="B38" s="55" t="s">
        <v>108</v>
      </c>
      <c r="C38" s="50"/>
      <c r="D38" s="50"/>
      <c r="E38" s="51"/>
      <c r="F38" s="50"/>
      <c r="G38" s="48"/>
      <c r="H38" s="48"/>
    </row>
    <row r="39" spans="2:8" x14ac:dyDescent="0.25">
      <c r="B39" s="7" t="s">
        <v>109</v>
      </c>
      <c r="C39" s="50">
        <f>SUM(C40:C41)</f>
        <v>0</v>
      </c>
      <c r="D39" s="50">
        <f>SUM(D40:D41)</f>
        <v>0</v>
      </c>
      <c r="E39" s="50">
        <f>SUM(E40:E41)</f>
        <v>0</v>
      </c>
      <c r="F39" s="50">
        <f>SUM(F40:F41)</f>
        <v>0</v>
      </c>
      <c r="G39" s="48" t="e">
        <f t="shared" si="0"/>
        <v>#DIV/0!</v>
      </c>
      <c r="H39" s="48" t="e">
        <f t="shared" si="1"/>
        <v>#DIV/0!</v>
      </c>
    </row>
    <row r="40" spans="2:8" x14ac:dyDescent="0.25">
      <c r="B40" s="32" t="s">
        <v>110</v>
      </c>
      <c r="C40" s="50">
        <v>0</v>
      </c>
      <c r="D40" s="50">
        <v>0</v>
      </c>
      <c r="E40" s="51">
        <v>0</v>
      </c>
      <c r="F40" s="50">
        <v>0</v>
      </c>
      <c r="G40" s="48" t="e">
        <f t="shared" si="0"/>
        <v>#DIV/0!</v>
      </c>
      <c r="H40" s="48" t="e">
        <f t="shared" si="1"/>
        <v>#DIV/0!</v>
      </c>
    </row>
    <row r="41" spans="2:8" x14ac:dyDescent="0.25">
      <c r="B41" s="32" t="s">
        <v>111</v>
      </c>
      <c r="C41" s="50"/>
      <c r="D41" s="50"/>
      <c r="E41" s="51"/>
      <c r="F41" s="50"/>
      <c r="G41" s="48"/>
      <c r="H41" s="48"/>
    </row>
    <row r="42" spans="2:8" ht="38.25" x14ac:dyDescent="0.25">
      <c r="B42" s="7" t="s">
        <v>113</v>
      </c>
      <c r="C42" s="50">
        <f>SUM(C43)</f>
        <v>0</v>
      </c>
      <c r="D42" s="50">
        <f>SUM(D43)</f>
        <v>0</v>
      </c>
      <c r="E42" s="50">
        <f>SUM(E43)</f>
        <v>0</v>
      </c>
      <c r="F42" s="50">
        <f>SUM(F43)</f>
        <v>0</v>
      </c>
      <c r="G42" s="48" t="e">
        <f t="shared" si="0"/>
        <v>#DIV/0!</v>
      </c>
      <c r="H42" s="48" t="e">
        <f t="shared" si="1"/>
        <v>#DIV/0!</v>
      </c>
    </row>
    <row r="43" spans="2:8" ht="38.25" x14ac:dyDescent="0.25">
      <c r="B43" s="32" t="s">
        <v>112</v>
      </c>
      <c r="C43" s="50"/>
      <c r="D43" s="50"/>
      <c r="E43" s="51"/>
      <c r="F43" s="50"/>
      <c r="G43" s="48"/>
      <c r="H43" s="48"/>
    </row>
    <row r="44" spans="2:8" x14ac:dyDescent="0.25">
      <c r="B44" s="7" t="s">
        <v>114</v>
      </c>
      <c r="C44" s="50">
        <f>SUM(C45:C47)</f>
        <v>0</v>
      </c>
      <c r="D44" s="50">
        <f>SUM(D45:D47)</f>
        <v>0</v>
      </c>
      <c r="E44" s="50">
        <f>SUM(E45:E47)</f>
        <v>0</v>
      </c>
      <c r="F44" s="50">
        <f>SUM(F45:F47)</f>
        <v>0</v>
      </c>
      <c r="G44" s="48" t="e">
        <f t="shared" si="0"/>
        <v>#DIV/0!</v>
      </c>
      <c r="H44" s="48" t="e">
        <f t="shared" si="1"/>
        <v>#DIV/0!</v>
      </c>
    </row>
    <row r="45" spans="2:8" x14ac:dyDescent="0.25">
      <c r="B45" s="32" t="s">
        <v>115</v>
      </c>
      <c r="C45" s="50"/>
      <c r="D45" s="50"/>
      <c r="E45" s="51"/>
      <c r="F45" s="50"/>
      <c r="G45" s="48"/>
      <c r="H45" s="48"/>
    </row>
    <row r="46" spans="2:8" ht="25.5" x14ac:dyDescent="0.25">
      <c r="B46" s="32" t="s">
        <v>116</v>
      </c>
      <c r="C46" s="50"/>
      <c r="D46" s="50"/>
      <c r="E46" s="51"/>
      <c r="F46" s="50"/>
      <c r="G46" s="48"/>
      <c r="H46" s="48"/>
    </row>
    <row r="47" spans="2:8" ht="25.5" x14ac:dyDescent="0.25">
      <c r="B47" s="32" t="s">
        <v>117</v>
      </c>
      <c r="C47" s="50"/>
      <c r="D47" s="50"/>
      <c r="E47" s="51"/>
      <c r="F47" s="50"/>
      <c r="G47" s="48"/>
      <c r="H47" s="48"/>
    </row>
    <row r="48" spans="2:8" x14ac:dyDescent="0.25">
      <c r="B48" s="32"/>
      <c r="C48" s="50"/>
      <c r="D48" s="50"/>
      <c r="E48" s="51"/>
      <c r="F48" s="50"/>
      <c r="G48" s="48"/>
      <c r="H48" s="48"/>
    </row>
    <row r="49" spans="2:8" x14ac:dyDescent="0.25">
      <c r="B49" s="7" t="s">
        <v>44</v>
      </c>
      <c r="C49" s="58">
        <f>SUM(C50+C57+C59+C61+C63+C82+C85+C87)</f>
        <v>0</v>
      </c>
      <c r="D49" s="58">
        <f>SUM(D50+D57+D59+D61+D63+D82+D85+D87)</f>
        <v>0</v>
      </c>
      <c r="E49" s="58">
        <f>SUM(E50+E57+E59+E61+E63+E82+E85+E87)</f>
        <v>0</v>
      </c>
      <c r="F49" s="58">
        <f>SUM(F50+F57+F59+F61+F63+F82+F85+F87)</f>
        <v>0</v>
      </c>
      <c r="G49" s="48" t="e">
        <f t="shared" si="0"/>
        <v>#DIV/0!</v>
      </c>
      <c r="H49" s="48" t="e">
        <f t="shared" si="1"/>
        <v>#DIV/0!</v>
      </c>
    </row>
    <row r="50" spans="2:8" x14ac:dyDescent="0.25">
      <c r="B50" s="7" t="s">
        <v>43</v>
      </c>
      <c r="C50" s="50">
        <f>SUM(C51:C55)</f>
        <v>0</v>
      </c>
      <c r="D50" s="50">
        <f>SUM(D51:D55)</f>
        <v>0</v>
      </c>
      <c r="E50" s="50">
        <f>SUM(E51:E55)</f>
        <v>0</v>
      </c>
      <c r="F50" s="50">
        <f>SUM(F51:F55)</f>
        <v>0</v>
      </c>
      <c r="G50" s="48" t="e">
        <f t="shared" si="0"/>
        <v>#DIV/0!</v>
      </c>
      <c r="H50" s="48" t="e">
        <f t="shared" si="1"/>
        <v>#DIV/0!</v>
      </c>
    </row>
    <row r="51" spans="2:8" x14ac:dyDescent="0.25">
      <c r="B51" s="34" t="s">
        <v>42</v>
      </c>
      <c r="C51" s="50">
        <v>0</v>
      </c>
      <c r="D51" s="50">
        <v>0</v>
      </c>
      <c r="E51" s="50">
        <v>0</v>
      </c>
      <c r="F51" s="50">
        <v>0</v>
      </c>
      <c r="G51" s="48" t="e">
        <f t="shared" si="0"/>
        <v>#DIV/0!</v>
      </c>
      <c r="H51" s="48" t="e">
        <f t="shared" si="1"/>
        <v>#DIV/0!</v>
      </c>
    </row>
    <row r="52" spans="2:8" x14ac:dyDescent="0.25">
      <c r="B52" s="33" t="s">
        <v>41</v>
      </c>
      <c r="C52" s="50"/>
      <c r="D52" s="50"/>
      <c r="E52" s="50"/>
      <c r="F52" s="50"/>
      <c r="G52" s="48"/>
      <c r="H52" s="48"/>
    </row>
    <row r="53" spans="2:8" x14ac:dyDescent="0.25">
      <c r="B53" s="33" t="s">
        <v>85</v>
      </c>
      <c r="C53" s="50"/>
      <c r="D53" s="50"/>
      <c r="E53" s="50"/>
      <c r="F53" s="50"/>
      <c r="G53" s="48"/>
      <c r="H53" s="48"/>
    </row>
    <row r="54" spans="2:8" ht="38.25" x14ac:dyDescent="0.25">
      <c r="B54" s="56" t="s">
        <v>86</v>
      </c>
      <c r="C54" s="53"/>
      <c r="D54" s="53"/>
      <c r="E54" s="53"/>
      <c r="F54" s="53"/>
      <c r="G54" s="48"/>
      <c r="H54" s="48"/>
    </row>
    <row r="55" spans="2:8" x14ac:dyDescent="0.25">
      <c r="B55" s="33" t="s">
        <v>87</v>
      </c>
      <c r="C55" s="50"/>
      <c r="D55" s="50"/>
      <c r="E55" s="50"/>
      <c r="F55" s="50"/>
      <c r="G55" s="48"/>
      <c r="H55" s="48"/>
    </row>
    <row r="56" spans="2:8" x14ac:dyDescent="0.25">
      <c r="B56" s="33" t="s">
        <v>29</v>
      </c>
      <c r="C56" s="50"/>
      <c r="D56" s="50"/>
      <c r="E56" s="50"/>
      <c r="F56" s="50"/>
      <c r="G56" s="48"/>
      <c r="H56" s="48"/>
    </row>
    <row r="57" spans="2:8" x14ac:dyDescent="0.25">
      <c r="B57" s="7" t="s">
        <v>40</v>
      </c>
      <c r="C57" s="50">
        <f>SUM(C58)</f>
        <v>0</v>
      </c>
      <c r="D57" s="50">
        <f>SUM(D58)</f>
        <v>0</v>
      </c>
      <c r="E57" s="50">
        <f>SUM(E58)</f>
        <v>0</v>
      </c>
      <c r="F57" s="50">
        <f>SUM(F58)</f>
        <v>0</v>
      </c>
      <c r="G57" s="48" t="e">
        <f t="shared" si="0"/>
        <v>#DIV/0!</v>
      </c>
      <c r="H57" s="48" t="e">
        <f t="shared" si="1"/>
        <v>#DIV/0!</v>
      </c>
    </row>
    <row r="58" spans="2:8" x14ac:dyDescent="0.25">
      <c r="B58" s="32" t="s">
        <v>39</v>
      </c>
      <c r="C58" s="50"/>
      <c r="D58" s="50"/>
      <c r="E58" s="51"/>
      <c r="F58" s="50"/>
      <c r="G58" s="48"/>
      <c r="H58" s="48"/>
    </row>
    <row r="59" spans="2:8" x14ac:dyDescent="0.25">
      <c r="B59" s="7" t="s">
        <v>38</v>
      </c>
      <c r="C59" s="50">
        <f>SUM(C60)</f>
        <v>0</v>
      </c>
      <c r="D59" s="50">
        <f>SUM(D60)</f>
        <v>0</v>
      </c>
      <c r="E59" s="50">
        <f>SUM(E60)</f>
        <v>0</v>
      </c>
      <c r="F59" s="50">
        <f>SUM(F60)</f>
        <v>0</v>
      </c>
      <c r="G59" s="48" t="e">
        <f t="shared" si="0"/>
        <v>#DIV/0!</v>
      </c>
      <c r="H59" s="48" t="e">
        <f t="shared" si="1"/>
        <v>#DIV/0!</v>
      </c>
    </row>
    <row r="60" spans="2:8" x14ac:dyDescent="0.25">
      <c r="B60" s="32" t="s">
        <v>37</v>
      </c>
      <c r="C60" s="50">
        <v>0</v>
      </c>
      <c r="D60" s="50">
        <v>0</v>
      </c>
      <c r="E60" s="51">
        <v>0</v>
      </c>
      <c r="F60" s="50">
        <v>0</v>
      </c>
      <c r="G60" s="48" t="e">
        <f t="shared" si="0"/>
        <v>#DIV/0!</v>
      </c>
      <c r="H60" s="48" t="e">
        <f t="shared" si="1"/>
        <v>#DIV/0!</v>
      </c>
    </row>
    <row r="61" spans="2:8" x14ac:dyDescent="0.25">
      <c r="B61" s="7" t="s">
        <v>88</v>
      </c>
      <c r="C61" s="50">
        <f>SUM(C62)</f>
        <v>0</v>
      </c>
      <c r="D61" s="50">
        <f>SUM(D62)</f>
        <v>0</v>
      </c>
      <c r="E61" s="50">
        <f>SUM(E62)</f>
        <v>0</v>
      </c>
      <c r="F61" s="50">
        <f>SUM(F62)</f>
        <v>0</v>
      </c>
      <c r="G61" s="48" t="e">
        <f t="shared" si="0"/>
        <v>#DIV/0!</v>
      </c>
      <c r="H61" s="48" t="e">
        <f t="shared" si="1"/>
        <v>#DIV/0!</v>
      </c>
    </row>
    <row r="62" spans="2:8" x14ac:dyDescent="0.25">
      <c r="B62" s="32" t="s">
        <v>89</v>
      </c>
      <c r="C62" s="50">
        <v>0</v>
      </c>
      <c r="D62" s="50">
        <v>0</v>
      </c>
      <c r="E62" s="51">
        <v>0</v>
      </c>
      <c r="F62" s="50">
        <v>0</v>
      </c>
      <c r="G62" s="48" t="e">
        <f t="shared" si="0"/>
        <v>#DIV/0!</v>
      </c>
      <c r="H62" s="48" t="e">
        <f t="shared" si="1"/>
        <v>#DIV/0!</v>
      </c>
    </row>
    <row r="63" spans="2:8" x14ac:dyDescent="0.25">
      <c r="B63" s="7" t="s">
        <v>90</v>
      </c>
      <c r="C63" s="50">
        <f>SUM(C64+C65+C66+C67+C71+C77)</f>
        <v>0</v>
      </c>
      <c r="D63" s="50">
        <f>SUM(D64+D65+D66+D67+D71+D77)</f>
        <v>0</v>
      </c>
      <c r="E63" s="50">
        <f>SUM(E64+E65+E66+E67+E71+E77)</f>
        <v>0</v>
      </c>
      <c r="F63" s="50">
        <f>SUM(F64+F65+F66+F67+F71+F77)</f>
        <v>0</v>
      </c>
      <c r="G63" s="48" t="e">
        <f t="shared" si="0"/>
        <v>#DIV/0!</v>
      </c>
      <c r="H63" s="48" t="e">
        <f t="shared" si="1"/>
        <v>#DIV/0!</v>
      </c>
    </row>
    <row r="64" spans="2:8" x14ac:dyDescent="0.25">
      <c r="B64" s="32" t="s">
        <v>91</v>
      </c>
      <c r="C64" s="50">
        <v>0</v>
      </c>
      <c r="D64" s="50">
        <v>0</v>
      </c>
      <c r="E64" s="51">
        <v>0</v>
      </c>
      <c r="F64" s="50">
        <v>0</v>
      </c>
      <c r="G64" s="48" t="e">
        <f t="shared" si="0"/>
        <v>#DIV/0!</v>
      </c>
      <c r="H64" s="48" t="e">
        <f t="shared" si="1"/>
        <v>#DIV/0!</v>
      </c>
    </row>
    <row r="65" spans="2:8" x14ac:dyDescent="0.25">
      <c r="B65" s="32" t="s">
        <v>92</v>
      </c>
      <c r="C65" s="50">
        <v>0</v>
      </c>
      <c r="D65" s="50">
        <v>0</v>
      </c>
      <c r="E65" s="51">
        <v>0</v>
      </c>
      <c r="F65" s="50">
        <v>0</v>
      </c>
      <c r="G65" s="48" t="e">
        <f t="shared" si="0"/>
        <v>#DIV/0!</v>
      </c>
      <c r="H65" s="48" t="e">
        <f t="shared" si="1"/>
        <v>#DIV/0!</v>
      </c>
    </row>
    <row r="66" spans="2:8" x14ac:dyDescent="0.25">
      <c r="B66" s="32" t="s">
        <v>93</v>
      </c>
      <c r="C66" s="50"/>
      <c r="D66" s="50"/>
      <c r="E66" s="51"/>
      <c r="F66" s="50"/>
      <c r="G66" s="48"/>
      <c r="H66" s="48"/>
    </row>
    <row r="67" spans="2:8" x14ac:dyDescent="0.25">
      <c r="B67" s="32" t="s">
        <v>94</v>
      </c>
      <c r="C67" s="50">
        <f>SUM(C68:C70)</f>
        <v>0</v>
      </c>
      <c r="D67" s="50">
        <f>SUM(D68:D70)</f>
        <v>0</v>
      </c>
      <c r="E67" s="50">
        <f>SUM(E68:E70)</f>
        <v>0</v>
      </c>
      <c r="F67" s="50">
        <f>SUM(F68:F70)</f>
        <v>0</v>
      </c>
      <c r="G67" s="48" t="e">
        <f t="shared" si="0"/>
        <v>#DIV/0!</v>
      </c>
      <c r="H67" s="48" t="e">
        <f t="shared" si="1"/>
        <v>#DIV/0!</v>
      </c>
    </row>
    <row r="68" spans="2:8" ht="25.5" x14ac:dyDescent="0.25">
      <c r="B68" s="55" t="s">
        <v>95</v>
      </c>
      <c r="C68" s="50"/>
      <c r="D68" s="50"/>
      <c r="E68" s="51"/>
      <c r="F68" s="50"/>
      <c r="G68" s="48"/>
      <c r="H68" s="48"/>
    </row>
    <row r="69" spans="2:8" x14ac:dyDescent="0.25">
      <c r="B69" s="55" t="s">
        <v>96</v>
      </c>
      <c r="C69" s="50"/>
      <c r="D69" s="50"/>
      <c r="E69" s="51"/>
      <c r="F69" s="50"/>
      <c r="G69" s="48"/>
      <c r="H69" s="48"/>
    </row>
    <row r="70" spans="2:8" x14ac:dyDescent="0.25">
      <c r="B70" s="55" t="s">
        <v>97</v>
      </c>
      <c r="C70" s="50"/>
      <c r="D70" s="50"/>
      <c r="E70" s="51"/>
      <c r="F70" s="50"/>
      <c r="G70" s="48"/>
      <c r="H70" s="48"/>
    </row>
    <row r="71" spans="2:8" x14ac:dyDescent="0.25">
      <c r="B71" s="32" t="s">
        <v>98</v>
      </c>
      <c r="C71" s="50">
        <f>SUM(C72:C76)</f>
        <v>0</v>
      </c>
      <c r="D71" s="50">
        <f>SUM(D72:D76)</f>
        <v>0</v>
      </c>
      <c r="E71" s="50">
        <f>SUM(E72:E76)</f>
        <v>0</v>
      </c>
      <c r="F71" s="50">
        <f>SUM(F72:F76)</f>
        <v>0</v>
      </c>
      <c r="G71" s="48" t="e">
        <f>SUM(F71/C71*100)</f>
        <v>#DIV/0!</v>
      </c>
      <c r="H71" s="48" t="e">
        <f>SUM(F71/E71*100)</f>
        <v>#DIV/0!</v>
      </c>
    </row>
    <row r="72" spans="2:8" x14ac:dyDescent="0.25">
      <c r="B72" s="55" t="s">
        <v>102</v>
      </c>
      <c r="C72" s="50"/>
      <c r="D72" s="50"/>
      <c r="E72" s="51"/>
      <c r="F72" s="50"/>
      <c r="G72" s="48"/>
      <c r="H72" s="48"/>
    </row>
    <row r="73" spans="2:8" x14ac:dyDescent="0.25">
      <c r="B73" s="55" t="s">
        <v>103</v>
      </c>
      <c r="C73" s="50"/>
      <c r="D73" s="50"/>
      <c r="E73" s="51"/>
      <c r="F73" s="50"/>
      <c r="G73" s="48"/>
      <c r="H73" s="48"/>
    </row>
    <row r="74" spans="2:8" ht="25.5" x14ac:dyDescent="0.25">
      <c r="B74" s="55" t="s">
        <v>99</v>
      </c>
      <c r="C74" s="50"/>
      <c r="D74" s="50"/>
      <c r="E74" s="51"/>
      <c r="F74" s="50"/>
      <c r="G74" s="48"/>
      <c r="H74" s="48"/>
    </row>
    <row r="75" spans="2:8" ht="25.5" x14ac:dyDescent="0.25">
      <c r="B75" s="55" t="s">
        <v>100</v>
      </c>
      <c r="C75" s="50"/>
      <c r="D75" s="50"/>
      <c r="E75" s="51"/>
      <c r="F75" s="50"/>
      <c r="G75" s="48"/>
      <c r="H75" s="48"/>
    </row>
    <row r="76" spans="2:8" ht="25.5" x14ac:dyDescent="0.25">
      <c r="B76" s="55" t="s">
        <v>101</v>
      </c>
      <c r="C76" s="50"/>
      <c r="D76" s="50"/>
      <c r="E76" s="51"/>
      <c r="F76" s="50"/>
      <c r="G76" s="48"/>
      <c r="H76" s="48"/>
    </row>
    <row r="77" spans="2:8" x14ac:dyDescent="0.25">
      <c r="B77" s="32" t="s">
        <v>104</v>
      </c>
      <c r="C77" s="50">
        <f>SUM(C78:C81)</f>
        <v>0</v>
      </c>
      <c r="D77" s="50">
        <f>SUM(D78:D81)</f>
        <v>0</v>
      </c>
      <c r="E77" s="50">
        <f>SUM(E78:E81)</f>
        <v>0</v>
      </c>
      <c r="F77" s="50">
        <f>SUM(F78:F81)</f>
        <v>0</v>
      </c>
      <c r="G77" s="48" t="e">
        <f>SUM(F77/C77*100)</f>
        <v>#DIV/0!</v>
      </c>
      <c r="H77" s="48" t="e">
        <f>SUM(F77/E77*100)</f>
        <v>#DIV/0!</v>
      </c>
    </row>
    <row r="78" spans="2:8" x14ac:dyDescent="0.25">
      <c r="B78" s="55" t="s">
        <v>105</v>
      </c>
      <c r="C78" s="50"/>
      <c r="D78" s="50"/>
      <c r="E78" s="51"/>
      <c r="F78" s="50"/>
      <c r="G78" s="48"/>
      <c r="H78" s="48"/>
    </row>
    <row r="79" spans="2:8" x14ac:dyDescent="0.25">
      <c r="B79" s="55" t="s">
        <v>106</v>
      </c>
      <c r="C79" s="50"/>
      <c r="D79" s="50"/>
      <c r="E79" s="51"/>
      <c r="F79" s="50"/>
      <c r="G79" s="48"/>
      <c r="H79" s="48"/>
    </row>
    <row r="80" spans="2:8" ht="25.5" x14ac:dyDescent="0.25">
      <c r="B80" s="55" t="s">
        <v>107</v>
      </c>
      <c r="C80" s="50">
        <v>0</v>
      </c>
      <c r="D80" s="50">
        <v>0</v>
      </c>
      <c r="E80" s="51">
        <v>0</v>
      </c>
      <c r="F80" s="50">
        <v>0</v>
      </c>
      <c r="G80" s="48" t="e">
        <f>SUM(F80/C80*100)</f>
        <v>#DIV/0!</v>
      </c>
      <c r="H80" s="48" t="e">
        <f>SUM(F80/E80*100)</f>
        <v>#DIV/0!</v>
      </c>
    </row>
    <row r="81" spans="2:8" x14ac:dyDescent="0.25">
      <c r="B81" s="55" t="s">
        <v>108</v>
      </c>
      <c r="C81" s="50"/>
      <c r="D81" s="50"/>
      <c r="E81" s="51"/>
      <c r="F81" s="50"/>
      <c r="G81" s="48"/>
      <c r="H81" s="48"/>
    </row>
    <row r="82" spans="2:8" x14ac:dyDescent="0.25">
      <c r="B82" s="7" t="s">
        <v>109</v>
      </c>
      <c r="C82" s="50">
        <f>SUM(C83:C84)</f>
        <v>0</v>
      </c>
      <c r="D82" s="50">
        <f>SUM(D83:D84)</f>
        <v>0</v>
      </c>
      <c r="E82" s="50">
        <f>SUM(E83:E84)</f>
        <v>0</v>
      </c>
      <c r="F82" s="50">
        <f>SUM(F83:F84)</f>
        <v>0</v>
      </c>
      <c r="G82" s="48" t="e">
        <f>SUM(F82/C82*100)</f>
        <v>#DIV/0!</v>
      </c>
      <c r="H82" s="48" t="e">
        <f>SUM(F82/E82*100)</f>
        <v>#DIV/0!</v>
      </c>
    </row>
    <row r="83" spans="2:8" x14ac:dyDescent="0.25">
      <c r="B83" s="32" t="s">
        <v>110</v>
      </c>
      <c r="C83" s="50">
        <v>0</v>
      </c>
      <c r="D83" s="50">
        <v>0</v>
      </c>
      <c r="E83" s="51">
        <v>0</v>
      </c>
      <c r="F83" s="50">
        <v>0</v>
      </c>
      <c r="G83" s="48" t="e">
        <f>SUM(F83/C83*100)</f>
        <v>#DIV/0!</v>
      </c>
      <c r="H83" s="48" t="e">
        <f>SUM(F83/E83*100)</f>
        <v>#DIV/0!</v>
      </c>
    </row>
    <row r="84" spans="2:8" x14ac:dyDescent="0.25">
      <c r="B84" s="32" t="s">
        <v>111</v>
      </c>
      <c r="C84" s="50"/>
      <c r="D84" s="50"/>
      <c r="E84" s="51"/>
      <c r="F84" s="50"/>
      <c r="G84" s="48"/>
      <c r="H84" s="48"/>
    </row>
    <row r="85" spans="2:8" ht="38.25" x14ac:dyDescent="0.25">
      <c r="B85" s="7" t="s">
        <v>113</v>
      </c>
      <c r="C85" s="50">
        <f>SUM(C86)</f>
        <v>0</v>
      </c>
      <c r="D85" s="50">
        <f>SUM(D86)</f>
        <v>0</v>
      </c>
      <c r="E85" s="50">
        <f>SUM(E86)</f>
        <v>0</v>
      </c>
      <c r="F85" s="50">
        <f>SUM(F86)</f>
        <v>0</v>
      </c>
      <c r="G85" s="48" t="e">
        <f>SUM(F85/C85*100)</f>
        <v>#DIV/0!</v>
      </c>
      <c r="H85" s="48" t="e">
        <f>SUM(F85/E85*100)</f>
        <v>#DIV/0!</v>
      </c>
    </row>
    <row r="86" spans="2:8" ht="38.25" x14ac:dyDescent="0.25">
      <c r="B86" s="32" t="s">
        <v>112</v>
      </c>
      <c r="C86" s="50"/>
      <c r="D86" s="50"/>
      <c r="E86" s="51"/>
      <c r="F86" s="50"/>
      <c r="G86" s="48"/>
      <c r="H86" s="48"/>
    </row>
    <row r="87" spans="2:8" x14ac:dyDescent="0.25">
      <c r="B87" s="7" t="s">
        <v>114</v>
      </c>
      <c r="C87" s="50">
        <f>SUM(C88:C90)</f>
        <v>0</v>
      </c>
      <c r="D87" s="50">
        <f>SUM(D88:D90)</f>
        <v>0</v>
      </c>
      <c r="E87" s="50">
        <f>SUM(E88:E90)</f>
        <v>0</v>
      </c>
      <c r="F87" s="50">
        <f>SUM(F88:F90)</f>
        <v>0</v>
      </c>
      <c r="G87" s="48" t="e">
        <f>SUM(F87/C87*100)</f>
        <v>#DIV/0!</v>
      </c>
      <c r="H87" s="48" t="e">
        <f>SUM(F87/E87*100)</f>
        <v>#DIV/0!</v>
      </c>
    </row>
    <row r="88" spans="2:8" x14ac:dyDescent="0.25">
      <c r="B88" s="32" t="s">
        <v>115</v>
      </c>
      <c r="C88" s="50"/>
      <c r="D88" s="50"/>
      <c r="E88" s="51"/>
      <c r="F88" s="50"/>
      <c r="G88" s="48"/>
      <c r="H88" s="48"/>
    </row>
    <row r="89" spans="2:8" ht="25.5" x14ac:dyDescent="0.25">
      <c r="B89" s="32" t="s">
        <v>116</v>
      </c>
      <c r="C89" s="50"/>
      <c r="D89" s="50"/>
      <c r="E89" s="51"/>
      <c r="F89" s="50"/>
      <c r="G89" s="48"/>
      <c r="H89" s="48"/>
    </row>
    <row r="90" spans="2:8" ht="25.5" x14ac:dyDescent="0.25">
      <c r="B90" s="32" t="s">
        <v>117</v>
      </c>
      <c r="C90" s="50"/>
      <c r="D90" s="50"/>
      <c r="E90" s="51"/>
      <c r="F90" s="50"/>
      <c r="G90" s="48"/>
      <c r="H90" s="48"/>
    </row>
  </sheetData>
  <mergeCells count="1">
    <mergeCell ref="B2:H2"/>
  </mergeCells>
  <pageMargins left="0.25" right="0.25" top="0.75" bottom="0.75" header="0.3" footer="0.3"/>
  <pageSetup paperSize="9" scale="80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I321"/>
  <sheetViews>
    <sheetView workbookViewId="0">
      <selection activeCell="B9" sqref="B9:D9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23.42578125" customWidth="1"/>
    <col min="5" max="5" width="37.42578125" customWidth="1"/>
    <col min="6" max="8" width="25.28515625" customWidth="1"/>
    <col min="9" max="9" width="15.7109375" customWidth="1"/>
  </cols>
  <sheetData>
    <row r="1" spans="2:9" ht="18" x14ac:dyDescent="0.25">
      <c r="B1" s="2"/>
      <c r="C1" s="2"/>
      <c r="D1" s="2"/>
      <c r="E1" s="2"/>
      <c r="F1" s="2"/>
      <c r="G1" s="2"/>
      <c r="H1" s="2"/>
      <c r="I1" s="3"/>
    </row>
    <row r="2" spans="2:9" ht="18" customHeight="1" x14ac:dyDescent="0.25">
      <c r="B2" s="142" t="s">
        <v>16</v>
      </c>
      <c r="C2" s="185"/>
      <c r="D2" s="185"/>
      <c r="E2" s="185"/>
      <c r="F2" s="185"/>
      <c r="G2" s="185"/>
      <c r="H2" s="185"/>
      <c r="I2" s="185"/>
    </row>
    <row r="3" spans="2:9" ht="18" x14ac:dyDescent="0.25">
      <c r="B3" s="2"/>
      <c r="C3" s="2"/>
      <c r="D3" s="2"/>
      <c r="E3" s="2"/>
      <c r="F3" s="2"/>
      <c r="G3" s="2"/>
      <c r="H3" s="2"/>
      <c r="I3" s="3"/>
    </row>
    <row r="4" spans="2:9" ht="15.75" x14ac:dyDescent="0.25">
      <c r="B4" s="186" t="s">
        <v>81</v>
      </c>
      <c r="C4" s="186"/>
      <c r="D4" s="186"/>
      <c r="E4" s="186"/>
      <c r="F4" s="186"/>
      <c r="G4" s="186"/>
      <c r="H4" s="186"/>
      <c r="I4" s="186"/>
    </row>
    <row r="5" spans="2:9" ht="18" x14ac:dyDescent="0.25">
      <c r="B5" s="20"/>
      <c r="C5" s="20"/>
      <c r="D5" s="20"/>
      <c r="E5" s="20"/>
      <c r="F5" s="20"/>
      <c r="G5" s="20"/>
      <c r="H5" s="20"/>
      <c r="I5" s="3"/>
    </row>
    <row r="6" spans="2:9" ht="25.5" x14ac:dyDescent="0.25">
      <c r="B6" s="187" t="s">
        <v>7</v>
      </c>
      <c r="C6" s="188"/>
      <c r="D6" s="188"/>
      <c r="E6" s="188"/>
      <c r="F6" s="92" t="s">
        <v>59</v>
      </c>
      <c r="G6" s="92" t="s">
        <v>56</v>
      </c>
      <c r="H6" s="92" t="s">
        <v>82</v>
      </c>
      <c r="I6" s="93" t="s">
        <v>57</v>
      </c>
    </row>
    <row r="7" spans="2:9" s="29" customFormat="1" ht="15.75" customHeight="1" x14ac:dyDescent="0.2">
      <c r="B7" s="189">
        <v>1</v>
      </c>
      <c r="C7" s="190"/>
      <c r="D7" s="190"/>
      <c r="E7" s="190"/>
      <c r="F7" s="94">
        <v>2</v>
      </c>
      <c r="G7" s="94">
        <v>3</v>
      </c>
      <c r="H7" s="94">
        <v>4</v>
      </c>
      <c r="I7" s="95" t="s">
        <v>54</v>
      </c>
    </row>
    <row r="8" spans="2:9" x14ac:dyDescent="0.25">
      <c r="B8" s="191">
        <v>10292</v>
      </c>
      <c r="C8" s="192"/>
      <c r="D8" s="192"/>
      <c r="E8" s="96" t="s">
        <v>251</v>
      </c>
      <c r="F8" s="85"/>
      <c r="G8" s="85">
        <f>SUM(G9+G60+G85+G110+G188+G111+G143)</f>
        <v>997808.54</v>
      </c>
      <c r="H8" s="85">
        <f>SUM(H9+H60+H85+H111+H143+H188)</f>
        <v>338953.19999999995</v>
      </c>
      <c r="I8" s="97">
        <f>SUM(H8/G8*100)</f>
        <v>33.969763377651589</v>
      </c>
    </row>
    <row r="9" spans="2:9" x14ac:dyDescent="0.25">
      <c r="B9" s="176" t="s">
        <v>199</v>
      </c>
      <c r="C9" s="177"/>
      <c r="D9" s="177"/>
      <c r="E9" s="80" t="s">
        <v>200</v>
      </c>
      <c r="F9" s="81"/>
      <c r="G9" s="81">
        <v>99811.27</v>
      </c>
      <c r="H9" s="81">
        <v>29616.7</v>
      </c>
      <c r="I9" s="91">
        <f t="shared" ref="I9:I59" si="0">SUM(H9/G9*100)</f>
        <v>29.672701289142999</v>
      </c>
    </row>
    <row r="10" spans="2:9" x14ac:dyDescent="0.25">
      <c r="B10" s="176" t="s">
        <v>253</v>
      </c>
      <c r="C10" s="177"/>
      <c r="D10" s="177"/>
      <c r="E10" s="82" t="s">
        <v>201</v>
      </c>
      <c r="F10" s="83"/>
      <c r="G10" s="83">
        <f>SUM(G11+G52+G56)</f>
        <v>99811.27</v>
      </c>
      <c r="H10" s="83">
        <f>SUM(H11+H45+H52+H56+H44+H38)</f>
        <v>29616.7</v>
      </c>
      <c r="I10" s="90">
        <f t="shared" si="0"/>
        <v>29.672701289142999</v>
      </c>
    </row>
    <row r="11" spans="2:9" ht="26.25" x14ac:dyDescent="0.25">
      <c r="B11" s="193"/>
      <c r="C11" s="194"/>
      <c r="D11" s="194"/>
      <c r="E11" s="115" t="s">
        <v>202</v>
      </c>
      <c r="F11" s="83"/>
      <c r="G11" s="83">
        <f>SUM(G12+G38+G45)</f>
        <v>88854.27</v>
      </c>
      <c r="H11" s="83">
        <v>29391.09</v>
      </c>
      <c r="I11" s="90">
        <f t="shared" si="0"/>
        <v>33.077858835596757</v>
      </c>
    </row>
    <row r="12" spans="2:9" x14ac:dyDescent="0.25">
      <c r="B12" s="88">
        <v>32</v>
      </c>
      <c r="C12" s="89"/>
      <c r="D12" s="89"/>
      <c r="E12" s="84" t="s">
        <v>18</v>
      </c>
      <c r="F12" s="85"/>
      <c r="G12" s="85">
        <f>SUM(G13+G17+G24+G33)</f>
        <v>77192.27</v>
      </c>
      <c r="H12" s="85">
        <f>SUM(H13+H17+H24+H33)</f>
        <v>29391.09</v>
      </c>
      <c r="I12" s="97">
        <f t="shared" si="0"/>
        <v>38.075172552899403</v>
      </c>
    </row>
    <row r="13" spans="2:9" x14ac:dyDescent="0.25">
      <c r="B13" s="88"/>
      <c r="C13" s="89">
        <v>321</v>
      </c>
      <c r="D13" s="89"/>
      <c r="E13" s="84" t="s">
        <v>35</v>
      </c>
      <c r="F13" s="85"/>
      <c r="G13" s="85">
        <v>6112</v>
      </c>
      <c r="H13" s="85">
        <f>SUM(H14:H16)</f>
        <v>2322.94</v>
      </c>
      <c r="I13" s="97">
        <f t="shared" si="0"/>
        <v>38.006217277486911</v>
      </c>
    </row>
    <row r="14" spans="2:9" x14ac:dyDescent="0.25">
      <c r="B14" s="88"/>
      <c r="C14" s="89"/>
      <c r="D14" s="89">
        <v>3211</v>
      </c>
      <c r="E14" s="84" t="s">
        <v>36</v>
      </c>
      <c r="F14" s="85"/>
      <c r="G14" s="85">
        <v>5212</v>
      </c>
      <c r="H14" s="85">
        <v>2144.1799999999998</v>
      </c>
      <c r="I14" s="97">
        <f t="shared" si="0"/>
        <v>41.139293937068302</v>
      </c>
    </row>
    <row r="15" spans="2:9" x14ac:dyDescent="0.25">
      <c r="B15" s="88"/>
      <c r="C15" s="89"/>
      <c r="D15" s="89">
        <v>3213</v>
      </c>
      <c r="E15" s="84" t="s">
        <v>145</v>
      </c>
      <c r="F15" s="85"/>
      <c r="G15" s="85">
        <v>500</v>
      </c>
      <c r="H15" s="85">
        <v>175</v>
      </c>
      <c r="I15" s="97">
        <f t="shared" si="0"/>
        <v>35</v>
      </c>
    </row>
    <row r="16" spans="2:9" x14ac:dyDescent="0.25">
      <c r="B16" s="88"/>
      <c r="C16" s="89"/>
      <c r="D16" s="89">
        <v>3214</v>
      </c>
      <c r="E16" s="84" t="s">
        <v>212</v>
      </c>
      <c r="F16" s="85"/>
      <c r="G16" s="85">
        <v>400</v>
      </c>
      <c r="H16" s="85">
        <v>3.76</v>
      </c>
      <c r="I16" s="97">
        <f t="shared" si="0"/>
        <v>0.93999999999999984</v>
      </c>
    </row>
    <row r="17" spans="1:9" x14ac:dyDescent="0.25">
      <c r="B17" s="88"/>
      <c r="C17" s="89">
        <v>322</v>
      </c>
      <c r="D17" s="89"/>
      <c r="E17" s="84" t="s">
        <v>147</v>
      </c>
      <c r="F17" s="85"/>
      <c r="G17" s="85">
        <f>SUM(G18:G23)</f>
        <v>46603.46</v>
      </c>
      <c r="H17" s="85">
        <f>SUM(H18:H23)</f>
        <v>17411.59</v>
      </c>
      <c r="I17" s="97">
        <f t="shared" si="0"/>
        <v>37.361153013102459</v>
      </c>
    </row>
    <row r="18" spans="1:9" x14ac:dyDescent="0.25">
      <c r="B18" s="88"/>
      <c r="C18" s="89"/>
      <c r="D18" s="89">
        <v>3221</v>
      </c>
      <c r="E18" s="84" t="s">
        <v>148</v>
      </c>
      <c r="F18" s="85"/>
      <c r="G18" s="85">
        <v>7159.46</v>
      </c>
      <c r="H18" s="85">
        <v>1711.92</v>
      </c>
      <c r="I18" s="97">
        <f t="shared" si="0"/>
        <v>23.911300572948242</v>
      </c>
    </row>
    <row r="19" spans="1:9" x14ac:dyDescent="0.25">
      <c r="B19" s="88"/>
      <c r="C19" s="89"/>
      <c r="D19" s="89">
        <v>3222</v>
      </c>
      <c r="E19" s="84" t="s">
        <v>149</v>
      </c>
      <c r="F19" s="85"/>
      <c r="G19" s="85">
        <v>0</v>
      </c>
      <c r="H19" s="85">
        <v>2583.75</v>
      </c>
      <c r="I19" s="97" t="e">
        <f t="shared" si="0"/>
        <v>#DIV/0!</v>
      </c>
    </row>
    <row r="20" spans="1:9" x14ac:dyDescent="0.25">
      <c r="B20" s="88"/>
      <c r="C20" s="89"/>
      <c r="D20" s="89">
        <v>3223</v>
      </c>
      <c r="E20" s="84" t="s">
        <v>150</v>
      </c>
      <c r="F20" s="85"/>
      <c r="G20" s="85">
        <v>34195</v>
      </c>
      <c r="H20" s="85">
        <v>11494.79</v>
      </c>
      <c r="I20" s="97">
        <f t="shared" si="0"/>
        <v>33.61541160988449</v>
      </c>
    </row>
    <row r="21" spans="1:9" x14ac:dyDescent="0.25">
      <c r="B21" s="88"/>
      <c r="C21" s="89"/>
      <c r="D21" s="89">
        <v>3224</v>
      </c>
      <c r="E21" s="84" t="s">
        <v>151</v>
      </c>
      <c r="F21" s="85"/>
      <c r="G21" s="85">
        <v>3550</v>
      </c>
      <c r="H21" s="85">
        <v>1002.29</v>
      </c>
      <c r="I21" s="97">
        <f t="shared" si="0"/>
        <v>28.233521126760564</v>
      </c>
    </row>
    <row r="22" spans="1:9" x14ac:dyDescent="0.25">
      <c r="A22" s="37"/>
      <c r="B22" s="88"/>
      <c r="C22" s="89"/>
      <c r="D22" s="89">
        <v>3225</v>
      </c>
      <c r="E22" s="84" t="s">
        <v>152</v>
      </c>
      <c r="F22" s="85"/>
      <c r="G22" s="85">
        <v>1500</v>
      </c>
      <c r="H22" s="85">
        <v>618.84</v>
      </c>
      <c r="I22" s="97">
        <f t="shared" si="0"/>
        <v>41.256</v>
      </c>
    </row>
    <row r="23" spans="1:9" x14ac:dyDescent="0.25">
      <c r="B23" s="113"/>
      <c r="C23" s="114"/>
      <c r="D23" s="114">
        <v>3227</v>
      </c>
      <c r="E23" s="84" t="s">
        <v>250</v>
      </c>
      <c r="F23" s="85"/>
      <c r="G23" s="85">
        <v>199</v>
      </c>
      <c r="H23" s="85">
        <v>0</v>
      </c>
      <c r="I23" s="97">
        <f t="shared" si="0"/>
        <v>0</v>
      </c>
    </row>
    <row r="24" spans="1:9" x14ac:dyDescent="0.25">
      <c r="B24" s="88"/>
      <c r="C24" s="89">
        <v>323</v>
      </c>
      <c r="D24" s="89"/>
      <c r="E24" s="84" t="s">
        <v>153</v>
      </c>
      <c r="F24" s="85"/>
      <c r="G24" s="85">
        <f>SUM(G25:G32)</f>
        <v>16272.589999999998</v>
      </c>
      <c r="H24" s="85">
        <f>SUM(H25:H32)</f>
        <v>8388.9699999999993</v>
      </c>
      <c r="I24" s="97">
        <f t="shared" si="0"/>
        <v>51.552764495387649</v>
      </c>
    </row>
    <row r="25" spans="1:9" x14ac:dyDescent="0.25">
      <c r="B25" s="88"/>
      <c r="C25" s="89"/>
      <c r="D25" s="89">
        <v>3231</v>
      </c>
      <c r="E25" s="84" t="s">
        <v>154</v>
      </c>
      <c r="F25" s="85"/>
      <c r="G25" s="85">
        <v>3100</v>
      </c>
      <c r="H25" s="85">
        <v>1150.5</v>
      </c>
      <c r="I25" s="97">
        <f t="shared" si="0"/>
        <v>37.112903225806456</v>
      </c>
    </row>
    <row r="26" spans="1:9" x14ac:dyDescent="0.25">
      <c r="B26" s="88"/>
      <c r="C26" s="89"/>
      <c r="D26" s="89">
        <v>3232</v>
      </c>
      <c r="E26" s="84" t="s">
        <v>155</v>
      </c>
      <c r="F26" s="85"/>
      <c r="G26" s="85">
        <v>5154.46</v>
      </c>
      <c r="H26" s="85">
        <v>3055.09</v>
      </c>
      <c r="I26" s="97">
        <f t="shared" si="0"/>
        <v>59.270806253225359</v>
      </c>
    </row>
    <row r="27" spans="1:9" x14ac:dyDescent="0.25">
      <c r="B27" s="88"/>
      <c r="C27" s="89"/>
      <c r="D27" s="89">
        <v>3233</v>
      </c>
      <c r="E27" s="84" t="s">
        <v>156</v>
      </c>
      <c r="F27" s="85"/>
      <c r="G27" s="85">
        <v>0</v>
      </c>
      <c r="H27" s="85">
        <v>0</v>
      </c>
      <c r="I27" s="97" t="e">
        <f t="shared" si="0"/>
        <v>#DIV/0!</v>
      </c>
    </row>
    <row r="28" spans="1:9" x14ac:dyDescent="0.25">
      <c r="B28" s="88"/>
      <c r="C28" s="89"/>
      <c r="D28" s="89">
        <v>3234</v>
      </c>
      <c r="E28" s="84" t="s">
        <v>157</v>
      </c>
      <c r="F28" s="85"/>
      <c r="G28" s="85">
        <v>1304.72</v>
      </c>
      <c r="H28" s="85">
        <v>1617.15</v>
      </c>
      <c r="I28" s="97">
        <f t="shared" si="0"/>
        <v>123.94613403642161</v>
      </c>
    </row>
    <row r="29" spans="1:9" x14ac:dyDescent="0.25">
      <c r="B29" s="88"/>
      <c r="C29" s="89"/>
      <c r="D29" s="89">
        <v>3236</v>
      </c>
      <c r="E29" s="84" t="s">
        <v>158</v>
      </c>
      <c r="F29" s="85"/>
      <c r="G29" s="85">
        <v>2113.41</v>
      </c>
      <c r="H29" s="85">
        <v>727.04</v>
      </c>
      <c r="I29" s="97">
        <f t="shared" si="0"/>
        <v>34.401275663501167</v>
      </c>
    </row>
    <row r="30" spans="1:9" x14ac:dyDescent="0.25">
      <c r="B30" s="88"/>
      <c r="C30" s="89"/>
      <c r="D30" s="89">
        <v>3237</v>
      </c>
      <c r="E30" s="84" t="s">
        <v>213</v>
      </c>
      <c r="F30" s="85"/>
      <c r="G30" s="85">
        <v>800</v>
      </c>
      <c r="H30" s="85">
        <v>567.39</v>
      </c>
      <c r="I30" s="97">
        <f t="shared" si="0"/>
        <v>70.923749999999998</v>
      </c>
    </row>
    <row r="31" spans="1:9" x14ac:dyDescent="0.25">
      <c r="B31" s="88"/>
      <c r="C31" s="89"/>
      <c r="D31" s="89">
        <v>3238</v>
      </c>
      <c r="E31" s="84" t="s">
        <v>160</v>
      </c>
      <c r="F31" s="85"/>
      <c r="G31" s="85">
        <v>2800</v>
      </c>
      <c r="H31" s="85">
        <v>933.36</v>
      </c>
      <c r="I31" s="97">
        <f t="shared" si="0"/>
        <v>33.334285714285713</v>
      </c>
    </row>
    <row r="32" spans="1:9" x14ac:dyDescent="0.25">
      <c r="B32" s="88"/>
      <c r="C32" s="89"/>
      <c r="D32" s="89">
        <v>3239</v>
      </c>
      <c r="E32" s="84" t="s">
        <v>161</v>
      </c>
      <c r="F32" s="85"/>
      <c r="G32" s="85">
        <v>1000</v>
      </c>
      <c r="H32" s="85">
        <v>338.44</v>
      </c>
      <c r="I32" s="97">
        <f t="shared" si="0"/>
        <v>33.844000000000001</v>
      </c>
    </row>
    <row r="33" spans="2:9" x14ac:dyDescent="0.25">
      <c r="B33" s="88"/>
      <c r="C33" s="89">
        <v>329</v>
      </c>
      <c r="D33" s="89"/>
      <c r="E33" s="84" t="s">
        <v>162</v>
      </c>
      <c r="F33" s="85"/>
      <c r="G33" s="85">
        <f>SUM(G34:G37)</f>
        <v>8204.2199999999993</v>
      </c>
      <c r="H33" s="85">
        <f>SUM(H34:H37)</f>
        <v>1267.5900000000001</v>
      </c>
      <c r="I33" s="97">
        <f t="shared" si="0"/>
        <v>15.450463298156317</v>
      </c>
    </row>
    <row r="34" spans="2:9" x14ac:dyDescent="0.25">
      <c r="B34" s="88"/>
      <c r="C34" s="89"/>
      <c r="D34" s="89">
        <v>3292</v>
      </c>
      <c r="E34" s="84" t="s">
        <v>163</v>
      </c>
      <c r="F34" s="85"/>
      <c r="G34" s="85">
        <v>514.22</v>
      </c>
      <c r="H34" s="85">
        <v>514.22</v>
      </c>
      <c r="I34" s="97">
        <f t="shared" si="0"/>
        <v>100</v>
      </c>
    </row>
    <row r="35" spans="2:9" x14ac:dyDescent="0.25">
      <c r="B35" s="88"/>
      <c r="C35" s="89"/>
      <c r="D35" s="89">
        <v>3293</v>
      </c>
      <c r="E35" s="84" t="s">
        <v>164</v>
      </c>
      <c r="F35" s="85"/>
      <c r="G35" s="85">
        <v>500</v>
      </c>
      <c r="H35" s="85">
        <v>0</v>
      </c>
      <c r="I35" s="97">
        <f t="shared" si="0"/>
        <v>0</v>
      </c>
    </row>
    <row r="36" spans="2:9" x14ac:dyDescent="0.25">
      <c r="B36" s="88"/>
      <c r="C36" s="89"/>
      <c r="D36" s="89">
        <v>3294</v>
      </c>
      <c r="E36" s="84" t="s">
        <v>165</v>
      </c>
      <c r="F36" s="85"/>
      <c r="G36" s="85">
        <v>190</v>
      </c>
      <c r="H36" s="85">
        <v>131.97999999999999</v>
      </c>
      <c r="I36" s="97">
        <f t="shared" si="0"/>
        <v>69.463157894736838</v>
      </c>
    </row>
    <row r="37" spans="2:9" x14ac:dyDescent="0.25">
      <c r="B37" s="88"/>
      <c r="C37" s="89"/>
      <c r="D37" s="89">
        <v>3299</v>
      </c>
      <c r="E37" s="84" t="s">
        <v>162</v>
      </c>
      <c r="F37" s="85"/>
      <c r="G37" s="85">
        <v>7000</v>
      </c>
      <c r="H37" s="85">
        <v>621.39</v>
      </c>
      <c r="I37" s="97">
        <f t="shared" si="0"/>
        <v>8.8770000000000007</v>
      </c>
    </row>
    <row r="38" spans="2:9" x14ac:dyDescent="0.25">
      <c r="B38" s="88">
        <v>34</v>
      </c>
      <c r="C38" s="89"/>
      <c r="D38" s="89"/>
      <c r="E38" s="84" t="s">
        <v>167</v>
      </c>
      <c r="F38" s="85"/>
      <c r="G38" s="85">
        <v>662</v>
      </c>
      <c r="H38" s="85">
        <v>177.11</v>
      </c>
      <c r="I38" s="97">
        <f t="shared" si="0"/>
        <v>26.753776435045317</v>
      </c>
    </row>
    <row r="39" spans="2:9" x14ac:dyDescent="0.25">
      <c r="B39" s="88"/>
      <c r="C39" s="89">
        <v>343</v>
      </c>
      <c r="D39" s="89"/>
      <c r="E39" s="84" t="s">
        <v>168</v>
      </c>
      <c r="F39" s="85"/>
      <c r="G39" s="85">
        <v>662</v>
      </c>
      <c r="H39" s="85">
        <v>177.11</v>
      </c>
      <c r="I39" s="97">
        <f t="shared" si="0"/>
        <v>26.753776435045317</v>
      </c>
    </row>
    <row r="40" spans="2:9" x14ac:dyDescent="0.25">
      <c r="B40" s="88"/>
      <c r="C40" s="89"/>
      <c r="D40" s="89">
        <v>3431</v>
      </c>
      <c r="E40" s="84" t="s">
        <v>169</v>
      </c>
      <c r="F40" s="85"/>
      <c r="G40" s="85">
        <v>650</v>
      </c>
      <c r="H40" s="85">
        <v>172.85</v>
      </c>
      <c r="I40" s="97">
        <f t="shared" si="0"/>
        <v>26.592307692307692</v>
      </c>
    </row>
    <row r="41" spans="2:9" x14ac:dyDescent="0.25">
      <c r="B41" s="113"/>
      <c r="C41" s="114"/>
      <c r="D41" s="114">
        <v>3433</v>
      </c>
      <c r="E41" s="84" t="s">
        <v>249</v>
      </c>
      <c r="F41" s="85"/>
      <c r="G41" s="85">
        <v>12</v>
      </c>
      <c r="H41" s="85">
        <v>4.26</v>
      </c>
      <c r="I41" s="97">
        <f t="shared" si="0"/>
        <v>35.5</v>
      </c>
    </row>
    <row r="42" spans="2:9" x14ac:dyDescent="0.25">
      <c r="B42" s="113">
        <v>37</v>
      </c>
      <c r="C42" s="114"/>
      <c r="D42" s="114"/>
      <c r="E42" s="84" t="s">
        <v>180</v>
      </c>
      <c r="F42" s="85"/>
      <c r="G42" s="85">
        <v>0</v>
      </c>
      <c r="H42" s="85">
        <v>48.5</v>
      </c>
      <c r="I42" s="97" t="e">
        <f t="shared" si="0"/>
        <v>#DIV/0!</v>
      </c>
    </row>
    <row r="43" spans="2:9" x14ac:dyDescent="0.25">
      <c r="B43" s="113"/>
      <c r="C43" s="114">
        <v>372</v>
      </c>
      <c r="D43" s="114"/>
      <c r="E43" s="84" t="s">
        <v>180</v>
      </c>
      <c r="F43" s="85"/>
      <c r="G43" s="85">
        <v>0</v>
      </c>
      <c r="H43" s="85">
        <v>48.5</v>
      </c>
      <c r="I43" s="97" t="e">
        <f t="shared" si="0"/>
        <v>#DIV/0!</v>
      </c>
    </row>
    <row r="44" spans="2:9" x14ac:dyDescent="0.25">
      <c r="B44" s="113"/>
      <c r="C44" s="114"/>
      <c r="D44" s="114">
        <v>3722</v>
      </c>
      <c r="E44" s="84" t="s">
        <v>252</v>
      </c>
      <c r="F44" s="85"/>
      <c r="G44" s="85">
        <v>0</v>
      </c>
      <c r="H44" s="85">
        <v>48.5</v>
      </c>
      <c r="I44" s="97" t="e">
        <f t="shared" si="0"/>
        <v>#DIV/0!</v>
      </c>
    </row>
    <row r="45" spans="2:9" ht="26.25" x14ac:dyDescent="0.25">
      <c r="B45" s="88">
        <v>42</v>
      </c>
      <c r="C45" s="89"/>
      <c r="D45" s="89"/>
      <c r="E45" s="87" t="s">
        <v>183</v>
      </c>
      <c r="F45" s="85"/>
      <c r="G45" s="85">
        <v>11000</v>
      </c>
      <c r="H45" s="85">
        <v>0</v>
      </c>
      <c r="I45" s="97">
        <f t="shared" si="0"/>
        <v>0</v>
      </c>
    </row>
    <row r="46" spans="2:9" x14ac:dyDescent="0.25">
      <c r="B46" s="88"/>
      <c r="C46" s="89">
        <v>422</v>
      </c>
      <c r="D46" s="89"/>
      <c r="E46" s="84" t="s">
        <v>221</v>
      </c>
      <c r="F46" s="85"/>
      <c r="G46" s="85">
        <v>11000</v>
      </c>
      <c r="H46" s="85">
        <v>0</v>
      </c>
      <c r="I46" s="97">
        <f t="shared" si="0"/>
        <v>0</v>
      </c>
    </row>
    <row r="47" spans="2:9" x14ac:dyDescent="0.25">
      <c r="B47" s="88"/>
      <c r="C47" s="89"/>
      <c r="D47" s="89">
        <v>4221</v>
      </c>
      <c r="E47" s="84" t="s">
        <v>185</v>
      </c>
      <c r="F47" s="85"/>
      <c r="G47" s="85">
        <v>11000</v>
      </c>
      <c r="H47" s="85">
        <v>0</v>
      </c>
      <c r="I47" s="97">
        <f t="shared" si="0"/>
        <v>0</v>
      </c>
    </row>
    <row r="48" spans="2:9" x14ac:dyDescent="0.25">
      <c r="B48" s="88"/>
      <c r="C48" s="89"/>
      <c r="D48" s="89">
        <v>4222</v>
      </c>
      <c r="E48" s="84" t="s">
        <v>186</v>
      </c>
      <c r="F48" s="85"/>
      <c r="G48" s="85">
        <v>0</v>
      </c>
      <c r="H48" s="85">
        <v>0</v>
      </c>
      <c r="I48" s="97" t="e">
        <f t="shared" si="0"/>
        <v>#DIV/0!</v>
      </c>
    </row>
    <row r="49" spans="2:9" x14ac:dyDescent="0.25">
      <c r="B49" s="88"/>
      <c r="C49" s="89"/>
      <c r="D49" s="89">
        <v>4223</v>
      </c>
      <c r="E49" s="84" t="s">
        <v>187</v>
      </c>
      <c r="F49" s="85"/>
      <c r="G49" s="85">
        <v>0</v>
      </c>
      <c r="H49" s="85">
        <v>0</v>
      </c>
      <c r="I49" s="97" t="e">
        <f t="shared" si="0"/>
        <v>#DIV/0!</v>
      </c>
    </row>
    <row r="50" spans="2:9" x14ac:dyDescent="0.25">
      <c r="B50" s="88"/>
      <c r="C50" s="89"/>
      <c r="D50" s="89">
        <v>4226</v>
      </c>
      <c r="E50" s="84" t="s">
        <v>222</v>
      </c>
      <c r="F50" s="85"/>
      <c r="G50" s="85">
        <v>0</v>
      </c>
      <c r="H50" s="85">
        <v>0</v>
      </c>
      <c r="I50" s="97" t="e">
        <f t="shared" si="0"/>
        <v>#DIV/0!</v>
      </c>
    </row>
    <row r="51" spans="2:9" x14ac:dyDescent="0.25">
      <c r="B51" s="88"/>
      <c r="C51" s="89"/>
      <c r="D51" s="89">
        <v>4227</v>
      </c>
      <c r="E51" s="84" t="s">
        <v>189</v>
      </c>
      <c r="F51" s="85"/>
      <c r="G51" s="85">
        <v>0</v>
      </c>
      <c r="H51" s="85">
        <v>0</v>
      </c>
      <c r="I51" s="97" t="e">
        <f t="shared" si="0"/>
        <v>#DIV/0!</v>
      </c>
    </row>
    <row r="52" spans="2:9" x14ac:dyDescent="0.25">
      <c r="B52" s="193"/>
      <c r="C52" s="194"/>
      <c r="D52" s="194"/>
      <c r="E52" s="82" t="s">
        <v>203</v>
      </c>
      <c r="F52" s="83"/>
      <c r="G52" s="83">
        <v>9617</v>
      </c>
      <c r="H52" s="83">
        <v>0</v>
      </c>
      <c r="I52" s="90">
        <f t="shared" si="0"/>
        <v>0</v>
      </c>
    </row>
    <row r="53" spans="2:9" x14ac:dyDescent="0.25">
      <c r="B53" s="88">
        <v>32</v>
      </c>
      <c r="C53" s="89"/>
      <c r="D53" s="89"/>
      <c r="E53" s="84" t="s">
        <v>18</v>
      </c>
      <c r="F53" s="85"/>
      <c r="G53" s="85">
        <v>9617</v>
      </c>
      <c r="H53" s="85">
        <v>0</v>
      </c>
      <c r="I53" s="97">
        <f t="shared" si="0"/>
        <v>0</v>
      </c>
    </row>
    <row r="54" spans="2:9" x14ac:dyDescent="0.25">
      <c r="B54" s="88"/>
      <c r="C54" s="89">
        <v>322</v>
      </c>
      <c r="D54" s="89"/>
      <c r="E54" s="84" t="s">
        <v>147</v>
      </c>
      <c r="F54" s="85"/>
      <c r="G54" s="85">
        <v>9617</v>
      </c>
      <c r="H54" s="85">
        <v>0</v>
      </c>
      <c r="I54" s="97">
        <f t="shared" si="0"/>
        <v>0</v>
      </c>
    </row>
    <row r="55" spans="2:9" x14ac:dyDescent="0.25">
      <c r="B55" s="88"/>
      <c r="C55" s="89"/>
      <c r="D55" s="89">
        <v>3222</v>
      </c>
      <c r="E55" s="84" t="s">
        <v>149</v>
      </c>
      <c r="F55" s="85"/>
      <c r="G55" s="85">
        <v>9617</v>
      </c>
      <c r="H55" s="85">
        <v>0</v>
      </c>
      <c r="I55" s="97">
        <f t="shared" si="0"/>
        <v>0</v>
      </c>
    </row>
    <row r="56" spans="2:9" x14ac:dyDescent="0.25">
      <c r="B56" s="193"/>
      <c r="C56" s="194"/>
      <c r="D56" s="194"/>
      <c r="E56" s="82" t="s">
        <v>248</v>
      </c>
      <c r="F56" s="83"/>
      <c r="G56" s="83">
        <v>1340</v>
      </c>
      <c r="H56" s="83">
        <v>0</v>
      </c>
      <c r="I56" s="90">
        <f t="shared" si="0"/>
        <v>0</v>
      </c>
    </row>
    <row r="57" spans="2:9" x14ac:dyDescent="0.25">
      <c r="B57" s="88">
        <v>32</v>
      </c>
      <c r="C57" s="89"/>
      <c r="D57" s="89"/>
      <c r="E57" s="84" t="s">
        <v>18</v>
      </c>
      <c r="F57" s="85"/>
      <c r="G57" s="85">
        <v>1340</v>
      </c>
      <c r="H57" s="85">
        <v>0</v>
      </c>
      <c r="I57" s="97">
        <f t="shared" si="0"/>
        <v>0</v>
      </c>
    </row>
    <row r="58" spans="2:9" x14ac:dyDescent="0.25">
      <c r="B58" s="88"/>
      <c r="C58" s="89">
        <v>322</v>
      </c>
      <c r="D58" s="89"/>
      <c r="E58" s="84" t="s">
        <v>147</v>
      </c>
      <c r="F58" s="85"/>
      <c r="G58" s="85">
        <v>1340</v>
      </c>
      <c r="H58" s="85">
        <v>0</v>
      </c>
      <c r="I58" s="97">
        <f t="shared" si="0"/>
        <v>0</v>
      </c>
    </row>
    <row r="59" spans="2:9" x14ac:dyDescent="0.25">
      <c r="B59" s="88"/>
      <c r="C59" s="89"/>
      <c r="D59" s="89">
        <v>3222</v>
      </c>
      <c r="E59" s="84" t="s">
        <v>149</v>
      </c>
      <c r="F59" s="85"/>
      <c r="G59" s="85">
        <v>1340</v>
      </c>
      <c r="H59" s="85">
        <v>0</v>
      </c>
      <c r="I59" s="97">
        <f t="shared" si="0"/>
        <v>0</v>
      </c>
    </row>
    <row r="60" spans="2:9" x14ac:dyDescent="0.25">
      <c r="B60" s="200" t="s">
        <v>204</v>
      </c>
      <c r="C60" s="201"/>
      <c r="D60" s="202"/>
      <c r="E60" s="86" t="s">
        <v>205</v>
      </c>
      <c r="F60" s="81"/>
      <c r="G60" s="81">
        <f>SUM(G74+G78+G66+G61)</f>
        <v>14873.89</v>
      </c>
      <c r="H60" s="81">
        <f>SUM(H74+H78+H66+H61)</f>
        <v>1914.9</v>
      </c>
      <c r="I60" s="91">
        <f t="shared" ref="I60:I102" si="1">SUM(H60/G60*100)</f>
        <v>12.874238010365815</v>
      </c>
    </row>
    <row r="61" spans="2:9" x14ac:dyDescent="0.25">
      <c r="B61" s="200" t="s">
        <v>254</v>
      </c>
      <c r="C61" s="201"/>
      <c r="D61" s="202"/>
      <c r="E61" s="125" t="s">
        <v>245</v>
      </c>
      <c r="F61" s="122"/>
      <c r="G61" s="117">
        <v>0</v>
      </c>
      <c r="H61" s="117">
        <v>204</v>
      </c>
      <c r="I61" s="123" t="e">
        <f t="shared" ref="I61:I65" si="2">SUM(H61/G61*100)</f>
        <v>#DIV/0!</v>
      </c>
    </row>
    <row r="62" spans="2:9" x14ac:dyDescent="0.25">
      <c r="B62" s="119">
        <v>32</v>
      </c>
      <c r="C62" s="120"/>
      <c r="D62" s="120"/>
      <c r="E62" s="124" t="s">
        <v>18</v>
      </c>
      <c r="F62" s="122"/>
      <c r="G62" s="122">
        <v>0</v>
      </c>
      <c r="H62" s="122">
        <v>204</v>
      </c>
      <c r="I62" s="123" t="e">
        <f t="shared" si="2"/>
        <v>#DIV/0!</v>
      </c>
    </row>
    <row r="63" spans="2:9" x14ac:dyDescent="0.25">
      <c r="B63" s="119"/>
      <c r="C63" s="120">
        <v>322</v>
      </c>
      <c r="D63" s="120"/>
      <c r="E63" s="124" t="s">
        <v>147</v>
      </c>
      <c r="F63" s="122"/>
      <c r="G63" s="122">
        <v>0</v>
      </c>
      <c r="H63" s="122">
        <f>SUM(H64:H65)</f>
        <v>204</v>
      </c>
      <c r="I63" s="123" t="e">
        <f t="shared" si="2"/>
        <v>#DIV/0!</v>
      </c>
    </row>
    <row r="64" spans="2:9" x14ac:dyDescent="0.25">
      <c r="B64" s="119"/>
      <c r="C64" s="120"/>
      <c r="D64" s="120">
        <v>3221</v>
      </c>
      <c r="E64" s="124" t="s">
        <v>148</v>
      </c>
      <c r="F64" s="122"/>
      <c r="G64" s="122">
        <v>0</v>
      </c>
      <c r="H64" s="122">
        <v>0</v>
      </c>
      <c r="I64" s="123" t="e">
        <f t="shared" si="2"/>
        <v>#DIV/0!</v>
      </c>
    </row>
    <row r="65" spans="2:9" x14ac:dyDescent="0.25">
      <c r="B65" s="119"/>
      <c r="C65" s="120"/>
      <c r="D65" s="120">
        <v>3224</v>
      </c>
      <c r="E65" s="124" t="s">
        <v>151</v>
      </c>
      <c r="F65" s="122"/>
      <c r="G65" s="122">
        <v>0</v>
      </c>
      <c r="H65" s="122">
        <v>204</v>
      </c>
      <c r="I65" s="123" t="e">
        <f t="shared" si="2"/>
        <v>#DIV/0!</v>
      </c>
    </row>
    <row r="66" spans="2:9" x14ac:dyDescent="0.25">
      <c r="B66" s="198"/>
      <c r="C66" s="199"/>
      <c r="D66" s="199"/>
      <c r="E66" s="125" t="s">
        <v>244</v>
      </c>
      <c r="F66" s="122"/>
      <c r="G66" s="117">
        <v>800</v>
      </c>
      <c r="H66" s="117">
        <v>73.239999999999995</v>
      </c>
      <c r="I66" s="123">
        <f t="shared" si="1"/>
        <v>9.1549999999999994</v>
      </c>
    </row>
    <row r="67" spans="2:9" x14ac:dyDescent="0.25">
      <c r="B67" s="119">
        <v>32</v>
      </c>
      <c r="C67" s="120"/>
      <c r="D67" s="120"/>
      <c r="E67" s="124" t="s">
        <v>18</v>
      </c>
      <c r="F67" s="122"/>
      <c r="G67" s="122">
        <v>800</v>
      </c>
      <c r="H67" s="122">
        <f>SUM(H68+H71)</f>
        <v>73.240000000000009</v>
      </c>
      <c r="I67" s="123">
        <f t="shared" si="1"/>
        <v>9.1550000000000011</v>
      </c>
    </row>
    <row r="68" spans="2:9" x14ac:dyDescent="0.25">
      <c r="B68" s="119"/>
      <c r="C68" s="120">
        <v>322</v>
      </c>
      <c r="D68" s="120"/>
      <c r="E68" s="124" t="s">
        <v>147</v>
      </c>
      <c r="F68" s="122"/>
      <c r="G68" s="122">
        <v>0</v>
      </c>
      <c r="H68" s="122">
        <f>SUM(H69:H70)</f>
        <v>32.450000000000003</v>
      </c>
      <c r="I68" s="123" t="e">
        <f t="shared" si="1"/>
        <v>#DIV/0!</v>
      </c>
    </row>
    <row r="69" spans="2:9" x14ac:dyDescent="0.25">
      <c r="B69" s="119"/>
      <c r="C69" s="120"/>
      <c r="D69" s="120">
        <v>3221</v>
      </c>
      <c r="E69" s="124" t="s">
        <v>148</v>
      </c>
      <c r="F69" s="122"/>
      <c r="G69" s="122">
        <v>0</v>
      </c>
      <c r="H69" s="122">
        <v>15.1</v>
      </c>
      <c r="I69" s="123" t="e">
        <f t="shared" si="1"/>
        <v>#DIV/0!</v>
      </c>
    </row>
    <row r="70" spans="2:9" x14ac:dyDescent="0.25">
      <c r="B70" s="119"/>
      <c r="C70" s="120"/>
      <c r="D70" s="120">
        <v>3224</v>
      </c>
      <c r="E70" s="124" t="s">
        <v>151</v>
      </c>
      <c r="F70" s="122"/>
      <c r="G70" s="122">
        <v>0</v>
      </c>
      <c r="H70" s="122">
        <v>17.350000000000001</v>
      </c>
      <c r="I70" s="123" t="e">
        <f t="shared" si="1"/>
        <v>#DIV/0!</v>
      </c>
    </row>
    <row r="71" spans="2:9" x14ac:dyDescent="0.25">
      <c r="B71" s="119"/>
      <c r="C71" s="120">
        <v>329</v>
      </c>
      <c r="D71" s="120"/>
      <c r="E71" s="124" t="s">
        <v>162</v>
      </c>
      <c r="F71" s="122"/>
      <c r="G71" s="122">
        <v>800</v>
      </c>
      <c r="H71" s="122">
        <f>SUM(H72:H73)</f>
        <v>40.79</v>
      </c>
      <c r="I71" s="123">
        <f t="shared" si="1"/>
        <v>5.0987499999999999</v>
      </c>
    </row>
    <row r="72" spans="2:9" x14ac:dyDescent="0.25">
      <c r="B72" s="119"/>
      <c r="C72" s="120"/>
      <c r="D72" s="120">
        <v>3294</v>
      </c>
      <c r="E72" s="124" t="s">
        <v>165</v>
      </c>
      <c r="F72" s="122"/>
      <c r="G72" s="122">
        <v>0</v>
      </c>
      <c r="H72" s="122">
        <v>13.27</v>
      </c>
      <c r="I72" s="123" t="e">
        <f t="shared" si="1"/>
        <v>#DIV/0!</v>
      </c>
    </row>
    <row r="73" spans="2:9" x14ac:dyDescent="0.25">
      <c r="B73" s="119"/>
      <c r="C73" s="120"/>
      <c r="D73" s="120">
        <v>3299</v>
      </c>
      <c r="E73" s="124" t="s">
        <v>162</v>
      </c>
      <c r="F73" s="122"/>
      <c r="G73" s="122">
        <v>800</v>
      </c>
      <c r="H73" s="122">
        <v>27.52</v>
      </c>
      <c r="I73" s="123">
        <f t="shared" si="1"/>
        <v>3.44</v>
      </c>
    </row>
    <row r="74" spans="2:9" x14ac:dyDescent="0.25">
      <c r="B74" s="198"/>
      <c r="C74" s="199"/>
      <c r="D74" s="199"/>
      <c r="E74" s="125" t="s">
        <v>243</v>
      </c>
      <c r="F74" s="122"/>
      <c r="G74" s="117">
        <v>530.89</v>
      </c>
      <c r="H74" s="117">
        <v>0</v>
      </c>
      <c r="I74" s="123">
        <f>SUM(H74/G74*100)</f>
        <v>0</v>
      </c>
    </row>
    <row r="75" spans="2:9" x14ac:dyDescent="0.25">
      <c r="B75" s="119">
        <v>32</v>
      </c>
      <c r="C75" s="120"/>
      <c r="D75" s="120"/>
      <c r="E75" s="124" t="s">
        <v>18</v>
      </c>
      <c r="F75" s="122"/>
      <c r="G75" s="122">
        <v>530.89</v>
      </c>
      <c r="H75" s="122">
        <v>0</v>
      </c>
      <c r="I75" s="123">
        <f>SUM(H75/G75*100)</f>
        <v>0</v>
      </c>
    </row>
    <row r="76" spans="2:9" x14ac:dyDescent="0.25">
      <c r="B76" s="119"/>
      <c r="C76" s="120">
        <v>329</v>
      </c>
      <c r="D76" s="120"/>
      <c r="E76" s="124" t="s">
        <v>162</v>
      </c>
      <c r="F76" s="122"/>
      <c r="G76" s="122">
        <v>530.89</v>
      </c>
      <c r="H76" s="122">
        <v>0</v>
      </c>
      <c r="I76" s="123">
        <f>SUM(H76/G76*100)</f>
        <v>0</v>
      </c>
    </row>
    <row r="77" spans="2:9" x14ac:dyDescent="0.25">
      <c r="B77" s="119"/>
      <c r="C77" s="120"/>
      <c r="D77" s="120">
        <v>3299</v>
      </c>
      <c r="E77" s="124" t="s">
        <v>162</v>
      </c>
      <c r="F77" s="122"/>
      <c r="G77" s="122">
        <v>530.89</v>
      </c>
      <c r="H77" s="122">
        <v>0</v>
      </c>
      <c r="I77" s="123">
        <f>SUM(H77/G77*100)</f>
        <v>0</v>
      </c>
    </row>
    <row r="78" spans="2:9" x14ac:dyDescent="0.25">
      <c r="B78" s="198"/>
      <c r="C78" s="199"/>
      <c r="D78" s="199"/>
      <c r="E78" s="125" t="s">
        <v>242</v>
      </c>
      <c r="F78" s="122"/>
      <c r="G78" s="117">
        <v>13543</v>
      </c>
      <c r="H78" s="117">
        <v>1637.66</v>
      </c>
      <c r="I78" s="123">
        <f t="shared" si="1"/>
        <v>12.092298604445102</v>
      </c>
    </row>
    <row r="79" spans="2:9" ht="13.15" customHeight="1" x14ac:dyDescent="0.25">
      <c r="B79" s="119">
        <v>32</v>
      </c>
      <c r="C79" s="120"/>
      <c r="D79" s="120"/>
      <c r="E79" s="124" t="s">
        <v>18</v>
      </c>
      <c r="F79" s="122"/>
      <c r="G79" s="122">
        <v>13543</v>
      </c>
      <c r="H79" s="117">
        <v>1637.66</v>
      </c>
      <c r="I79" s="123">
        <f t="shared" si="1"/>
        <v>12.092298604445102</v>
      </c>
    </row>
    <row r="80" spans="2:9" x14ac:dyDescent="0.25">
      <c r="B80" s="119"/>
      <c r="C80" s="120">
        <v>322</v>
      </c>
      <c r="D80" s="120"/>
      <c r="E80" s="124" t="s">
        <v>147</v>
      </c>
      <c r="F80" s="122"/>
      <c r="G80" s="122">
        <v>13543</v>
      </c>
      <c r="H80" s="117">
        <v>1637.66</v>
      </c>
      <c r="I80" s="123">
        <f t="shared" si="1"/>
        <v>12.092298604445102</v>
      </c>
    </row>
    <row r="81" spans="2:9" x14ac:dyDescent="0.25">
      <c r="B81" s="119"/>
      <c r="C81" s="120"/>
      <c r="D81" s="120">
        <v>3221</v>
      </c>
      <c r="E81" s="124" t="s">
        <v>148</v>
      </c>
      <c r="F81" s="122"/>
      <c r="G81" s="122">
        <v>0</v>
      </c>
      <c r="H81" s="122">
        <v>0</v>
      </c>
      <c r="I81" s="123" t="e">
        <f t="shared" si="1"/>
        <v>#DIV/0!</v>
      </c>
    </row>
    <row r="82" spans="2:9" x14ac:dyDescent="0.25">
      <c r="B82" s="119"/>
      <c r="C82" s="120"/>
      <c r="D82" s="120">
        <v>3222</v>
      </c>
      <c r="E82" s="124" t="s">
        <v>149</v>
      </c>
      <c r="F82" s="122"/>
      <c r="G82" s="122">
        <v>13543</v>
      </c>
      <c r="H82" s="122">
        <v>1637.66</v>
      </c>
      <c r="I82" s="123">
        <f t="shared" si="1"/>
        <v>12.092298604445102</v>
      </c>
    </row>
    <row r="83" spans="2:9" x14ac:dyDescent="0.25">
      <c r="B83" s="119"/>
      <c r="C83" s="120"/>
      <c r="D83" s="120">
        <v>3225</v>
      </c>
      <c r="E83" s="124" t="s">
        <v>152</v>
      </c>
      <c r="F83" s="122"/>
      <c r="G83" s="122">
        <v>0</v>
      </c>
      <c r="H83" s="122">
        <v>0</v>
      </c>
      <c r="I83" s="123" t="e">
        <f t="shared" si="1"/>
        <v>#DIV/0!</v>
      </c>
    </row>
    <row r="84" spans="2:9" x14ac:dyDescent="0.25">
      <c r="B84" s="203" t="s">
        <v>255</v>
      </c>
      <c r="C84" s="204"/>
      <c r="D84" s="204"/>
      <c r="E84" s="203"/>
      <c r="F84" s="204"/>
      <c r="G84" s="204"/>
      <c r="H84" s="205"/>
      <c r="I84" s="206"/>
    </row>
    <row r="85" spans="2:9" x14ac:dyDescent="0.25">
      <c r="B85" s="203" t="s">
        <v>206</v>
      </c>
      <c r="C85" s="204"/>
      <c r="D85" s="204"/>
      <c r="E85" s="207" t="s">
        <v>236</v>
      </c>
      <c r="F85" s="208"/>
      <c r="G85" s="208">
        <f>SUM(G86+G96+G106)</f>
        <v>305038.87</v>
      </c>
      <c r="H85" s="208">
        <f>SUM(H86+H96+H106)</f>
        <v>20394.699999999997</v>
      </c>
      <c r="I85" s="209">
        <f t="shared" si="1"/>
        <v>6.6859348121765585</v>
      </c>
    </row>
    <row r="86" spans="2:9" ht="26.25" x14ac:dyDescent="0.25">
      <c r="B86" s="180" t="s">
        <v>237</v>
      </c>
      <c r="C86" s="181"/>
      <c r="D86" s="181"/>
      <c r="E86" s="110" t="s">
        <v>239</v>
      </c>
      <c r="F86" s="111"/>
      <c r="G86" s="111">
        <v>304038.87</v>
      </c>
      <c r="H86" s="111">
        <v>19875</v>
      </c>
      <c r="I86" s="112">
        <f t="shared" si="1"/>
        <v>6.5369931153868581</v>
      </c>
    </row>
    <row r="87" spans="2:9" x14ac:dyDescent="0.25">
      <c r="B87" s="119">
        <v>42</v>
      </c>
      <c r="C87" s="120"/>
      <c r="D87" s="120"/>
      <c r="E87" s="121" t="s">
        <v>6</v>
      </c>
      <c r="F87" s="122"/>
      <c r="G87" s="122">
        <f>SUM(G88+G90)</f>
        <v>304038.87</v>
      </c>
      <c r="H87" s="122">
        <v>0</v>
      </c>
      <c r="I87" s="123">
        <f t="shared" si="1"/>
        <v>0</v>
      </c>
    </row>
    <row r="88" spans="2:9" ht="26.25" x14ac:dyDescent="0.25">
      <c r="B88" s="119"/>
      <c r="C88" s="120">
        <v>421</v>
      </c>
      <c r="D88" s="120"/>
      <c r="E88" s="121" t="s">
        <v>183</v>
      </c>
      <c r="F88" s="122"/>
      <c r="G88" s="122">
        <v>288672.11</v>
      </c>
      <c r="H88" s="122">
        <v>0</v>
      </c>
      <c r="I88" s="123">
        <f t="shared" si="1"/>
        <v>0</v>
      </c>
    </row>
    <row r="89" spans="2:9" x14ac:dyDescent="0.25">
      <c r="B89" s="119"/>
      <c r="C89" s="120"/>
      <c r="D89" s="120">
        <v>4211</v>
      </c>
      <c r="E89" s="121" t="s">
        <v>226</v>
      </c>
      <c r="F89" s="122"/>
      <c r="G89" s="122">
        <v>288672.11</v>
      </c>
      <c r="H89" s="122">
        <v>0</v>
      </c>
      <c r="I89" s="123">
        <f t="shared" si="1"/>
        <v>0</v>
      </c>
    </row>
    <row r="90" spans="2:9" x14ac:dyDescent="0.25">
      <c r="B90" s="119"/>
      <c r="C90" s="120">
        <v>422</v>
      </c>
      <c r="D90" s="120"/>
      <c r="E90" s="121" t="s">
        <v>221</v>
      </c>
      <c r="F90" s="122"/>
      <c r="G90" s="122">
        <v>15366.76</v>
      </c>
      <c r="H90" s="122">
        <v>0</v>
      </c>
      <c r="I90" s="123">
        <f t="shared" si="1"/>
        <v>0</v>
      </c>
    </row>
    <row r="91" spans="2:9" x14ac:dyDescent="0.25">
      <c r="B91" s="119"/>
      <c r="C91" s="120"/>
      <c r="D91" s="120">
        <v>4224</v>
      </c>
      <c r="E91" s="121" t="s">
        <v>225</v>
      </c>
      <c r="F91" s="122"/>
      <c r="G91" s="122">
        <v>15366.76</v>
      </c>
      <c r="H91" s="122">
        <v>0</v>
      </c>
      <c r="I91" s="123">
        <f t="shared" si="1"/>
        <v>0</v>
      </c>
    </row>
    <row r="92" spans="2:9" x14ac:dyDescent="0.25">
      <c r="B92" s="119">
        <v>45</v>
      </c>
      <c r="C92" s="120"/>
      <c r="D92" s="120"/>
      <c r="E92" s="126" t="s">
        <v>229</v>
      </c>
      <c r="F92" s="122"/>
      <c r="G92" s="122">
        <v>0</v>
      </c>
      <c r="H92" s="122">
        <v>19875</v>
      </c>
      <c r="I92" s="123" t="e">
        <f t="shared" si="1"/>
        <v>#DIV/0!</v>
      </c>
    </row>
    <row r="93" spans="2:9" x14ac:dyDescent="0.25">
      <c r="B93" s="119"/>
      <c r="C93" s="120">
        <v>451</v>
      </c>
      <c r="D93" s="120"/>
      <c r="E93" s="121" t="s">
        <v>240</v>
      </c>
      <c r="F93" s="122"/>
      <c r="G93" s="122">
        <v>0</v>
      </c>
      <c r="H93" s="122">
        <v>19875</v>
      </c>
      <c r="I93" s="123" t="e">
        <f t="shared" si="1"/>
        <v>#DIV/0!</v>
      </c>
    </row>
    <row r="94" spans="2:9" x14ac:dyDescent="0.25">
      <c r="B94" s="119"/>
      <c r="C94" s="120"/>
      <c r="D94" s="120">
        <v>4511</v>
      </c>
      <c r="E94" s="121" t="s">
        <v>240</v>
      </c>
      <c r="F94" s="122"/>
      <c r="G94" s="122">
        <v>0</v>
      </c>
      <c r="H94" s="122">
        <v>19875</v>
      </c>
      <c r="I94" s="123" t="e">
        <f t="shared" si="1"/>
        <v>#DIV/0!</v>
      </c>
    </row>
    <row r="95" spans="2:9" x14ac:dyDescent="0.25">
      <c r="B95" s="119"/>
      <c r="C95" s="120"/>
      <c r="D95" s="120"/>
      <c r="E95" s="121"/>
      <c r="F95" s="122"/>
      <c r="G95" s="122"/>
      <c r="H95" s="122"/>
      <c r="I95" s="123"/>
    </row>
    <row r="96" spans="2:9" ht="26.25" x14ac:dyDescent="0.25">
      <c r="B96" s="195"/>
      <c r="C96" s="196"/>
      <c r="D96" s="197"/>
      <c r="E96" s="116" t="s">
        <v>238</v>
      </c>
      <c r="F96" s="117"/>
      <c r="G96" s="117">
        <v>0</v>
      </c>
      <c r="H96" s="117">
        <v>52.78</v>
      </c>
      <c r="I96" s="118" t="e">
        <f t="shared" si="1"/>
        <v>#DIV/0!</v>
      </c>
    </row>
    <row r="97" spans="2:9" x14ac:dyDescent="0.25">
      <c r="B97" s="119">
        <v>32</v>
      </c>
      <c r="C97" s="120"/>
      <c r="D97" s="120"/>
      <c r="E97" s="121" t="s">
        <v>18</v>
      </c>
      <c r="F97" s="122"/>
      <c r="G97" s="122">
        <v>0</v>
      </c>
      <c r="H97" s="122">
        <v>52.78</v>
      </c>
      <c r="I97" s="123" t="e">
        <f t="shared" si="1"/>
        <v>#DIV/0!</v>
      </c>
    </row>
    <row r="98" spans="2:9" x14ac:dyDescent="0.25">
      <c r="B98" s="119"/>
      <c r="C98" s="120">
        <v>321</v>
      </c>
      <c r="D98" s="120"/>
      <c r="E98" s="121" t="s">
        <v>35</v>
      </c>
      <c r="F98" s="122"/>
      <c r="G98" s="122">
        <v>0</v>
      </c>
      <c r="H98" s="122">
        <f>SUM(H99:H100)</f>
        <v>52.78</v>
      </c>
      <c r="I98" s="123" t="e">
        <f t="shared" si="1"/>
        <v>#DIV/0!</v>
      </c>
    </row>
    <row r="99" spans="2:9" x14ac:dyDescent="0.25">
      <c r="B99" s="119"/>
      <c r="C99" s="120"/>
      <c r="D99" s="120">
        <v>3211</v>
      </c>
      <c r="E99" s="121" t="s">
        <v>36</v>
      </c>
      <c r="F99" s="122"/>
      <c r="G99" s="122">
        <v>0</v>
      </c>
      <c r="H99" s="122">
        <v>37.18</v>
      </c>
      <c r="I99" s="123" t="e">
        <f t="shared" si="1"/>
        <v>#DIV/0!</v>
      </c>
    </row>
    <row r="100" spans="2:9" ht="26.25" x14ac:dyDescent="0.25">
      <c r="B100" s="119"/>
      <c r="C100" s="120"/>
      <c r="D100" s="120">
        <v>3214</v>
      </c>
      <c r="E100" s="121" t="s">
        <v>241</v>
      </c>
      <c r="F100" s="122"/>
      <c r="G100" s="122">
        <v>0</v>
      </c>
      <c r="H100" s="122">
        <v>15.6</v>
      </c>
      <c r="I100" s="123" t="e">
        <f t="shared" si="1"/>
        <v>#DIV/0!</v>
      </c>
    </row>
    <row r="101" spans="2:9" x14ac:dyDescent="0.25">
      <c r="B101" s="119"/>
      <c r="C101" s="120">
        <v>323</v>
      </c>
      <c r="D101" s="120"/>
      <c r="E101" s="121" t="s">
        <v>153</v>
      </c>
      <c r="F101" s="122"/>
      <c r="G101" s="122">
        <v>0</v>
      </c>
      <c r="H101" s="122">
        <v>0</v>
      </c>
      <c r="I101" s="123" t="e">
        <f t="shared" si="1"/>
        <v>#DIV/0!</v>
      </c>
    </row>
    <row r="102" spans="2:9" x14ac:dyDescent="0.25">
      <c r="B102" s="119"/>
      <c r="C102" s="120"/>
      <c r="D102" s="120">
        <v>3231</v>
      </c>
      <c r="E102" s="121" t="s">
        <v>154</v>
      </c>
      <c r="F102" s="122"/>
      <c r="G102" s="122">
        <v>0</v>
      </c>
      <c r="H102" s="122">
        <v>0</v>
      </c>
      <c r="I102" s="123" t="e">
        <f t="shared" si="1"/>
        <v>#DIV/0!</v>
      </c>
    </row>
    <row r="103" spans="2:9" x14ac:dyDescent="0.25">
      <c r="B103" s="119"/>
      <c r="C103" s="120">
        <v>422</v>
      </c>
      <c r="D103" s="120"/>
      <c r="E103" s="121" t="s">
        <v>215</v>
      </c>
      <c r="F103" s="122"/>
      <c r="G103" s="122">
        <v>0</v>
      </c>
      <c r="H103" s="122">
        <v>0</v>
      </c>
      <c r="I103" s="123" t="e">
        <f t="shared" ref="I103:I142" si="3">SUM(H103/G103*100)</f>
        <v>#DIV/0!</v>
      </c>
    </row>
    <row r="104" spans="2:9" ht="26.25" x14ac:dyDescent="0.25">
      <c r="B104" s="119"/>
      <c r="C104" s="120"/>
      <c r="D104" s="120">
        <v>4227</v>
      </c>
      <c r="E104" s="121" t="s">
        <v>189</v>
      </c>
      <c r="F104" s="122"/>
      <c r="G104" s="122">
        <v>0</v>
      </c>
      <c r="H104" s="122">
        <v>0</v>
      </c>
      <c r="I104" s="123" t="e">
        <f t="shared" si="3"/>
        <v>#DIV/0!</v>
      </c>
    </row>
    <row r="105" spans="2:9" x14ac:dyDescent="0.25">
      <c r="B105" s="127"/>
      <c r="C105" s="128"/>
      <c r="D105" s="129"/>
      <c r="E105" s="121"/>
      <c r="F105" s="122"/>
      <c r="G105" s="122"/>
      <c r="H105" s="122"/>
      <c r="I105" s="123"/>
    </row>
    <row r="106" spans="2:9" x14ac:dyDescent="0.25">
      <c r="B106" s="182" t="s">
        <v>246</v>
      </c>
      <c r="C106" s="183"/>
      <c r="D106" s="184"/>
      <c r="E106" s="110" t="s">
        <v>247</v>
      </c>
      <c r="F106" s="130"/>
      <c r="G106" s="111">
        <f>SUM(G107)</f>
        <v>1000</v>
      </c>
      <c r="H106" s="111">
        <v>466.92</v>
      </c>
      <c r="I106" s="131">
        <f t="shared" si="3"/>
        <v>46.692</v>
      </c>
    </row>
    <row r="107" spans="2:9" x14ac:dyDescent="0.25">
      <c r="B107" s="119">
        <v>32</v>
      </c>
      <c r="C107" s="120"/>
      <c r="D107" s="120"/>
      <c r="E107" s="121" t="s">
        <v>18</v>
      </c>
      <c r="F107" s="122"/>
      <c r="G107" s="122">
        <v>1000</v>
      </c>
      <c r="H107" s="122">
        <v>466.92</v>
      </c>
      <c r="I107" s="123">
        <f t="shared" si="3"/>
        <v>46.692</v>
      </c>
    </row>
    <row r="108" spans="2:9" x14ac:dyDescent="0.25">
      <c r="B108" s="119"/>
      <c r="C108" s="120">
        <v>321</v>
      </c>
      <c r="D108" s="120"/>
      <c r="E108" s="121" t="s">
        <v>35</v>
      </c>
      <c r="F108" s="122"/>
      <c r="G108" s="122">
        <v>1000</v>
      </c>
      <c r="H108" s="122">
        <v>466.92</v>
      </c>
      <c r="I108" s="123">
        <f t="shared" si="3"/>
        <v>46.692</v>
      </c>
    </row>
    <row r="109" spans="2:9" x14ac:dyDescent="0.25">
      <c r="B109" s="119"/>
      <c r="C109" s="120"/>
      <c r="D109" s="120">
        <v>3211</v>
      </c>
      <c r="E109" s="121" t="s">
        <v>36</v>
      </c>
      <c r="F109" s="122"/>
      <c r="G109" s="122">
        <v>1000</v>
      </c>
      <c r="H109" s="122">
        <v>466.92</v>
      </c>
      <c r="I109" s="123">
        <f t="shared" si="3"/>
        <v>46.692</v>
      </c>
    </row>
    <row r="110" spans="2:9" x14ac:dyDescent="0.25">
      <c r="B110" s="195"/>
      <c r="C110" s="196"/>
      <c r="D110" s="197"/>
      <c r="E110" s="116"/>
      <c r="F110" s="117"/>
      <c r="G110" s="117"/>
      <c r="H110" s="117"/>
      <c r="I110" s="118"/>
    </row>
    <row r="111" spans="2:9" ht="26.25" x14ac:dyDescent="0.25">
      <c r="B111" s="180" t="s">
        <v>235</v>
      </c>
      <c r="C111" s="181"/>
      <c r="D111" s="181"/>
      <c r="E111" s="110" t="s">
        <v>202</v>
      </c>
      <c r="F111" s="111"/>
      <c r="G111" s="111">
        <f>SUM(G112+G119+G122+G127)</f>
        <v>46033.43</v>
      </c>
      <c r="H111" s="111">
        <f>SUM(H112+H119+H122+H127)</f>
        <v>16027.510000000002</v>
      </c>
      <c r="I111" s="112">
        <f t="shared" si="3"/>
        <v>34.817110087169262</v>
      </c>
    </row>
    <row r="112" spans="2:9" s="37" customFormat="1" x14ac:dyDescent="0.25">
      <c r="B112" s="119">
        <v>32</v>
      </c>
      <c r="C112" s="120"/>
      <c r="D112" s="120"/>
      <c r="E112" s="121" t="s">
        <v>18</v>
      </c>
      <c r="F112" s="122"/>
      <c r="G112" s="122">
        <v>1000</v>
      </c>
      <c r="H112" s="122">
        <f>SUM(H113+H115+H117)</f>
        <v>479.42999999999995</v>
      </c>
      <c r="I112" s="123">
        <f t="shared" si="3"/>
        <v>47.942999999999998</v>
      </c>
    </row>
    <row r="113" spans="2:9" x14ac:dyDescent="0.25">
      <c r="B113" s="119"/>
      <c r="C113" s="120">
        <v>322</v>
      </c>
      <c r="D113" s="120"/>
      <c r="E113" s="124" t="s">
        <v>147</v>
      </c>
      <c r="F113" s="122"/>
      <c r="G113" s="122">
        <v>0</v>
      </c>
      <c r="H113" s="122">
        <v>179.19</v>
      </c>
      <c r="I113" s="123" t="e">
        <f t="shared" si="3"/>
        <v>#DIV/0!</v>
      </c>
    </row>
    <row r="114" spans="2:9" x14ac:dyDescent="0.25">
      <c r="B114" s="119"/>
      <c r="C114" s="120"/>
      <c r="D114" s="120">
        <v>3221</v>
      </c>
      <c r="E114" s="121" t="s">
        <v>148</v>
      </c>
      <c r="F114" s="122"/>
      <c r="G114" s="122">
        <v>0</v>
      </c>
      <c r="H114" s="122">
        <v>179.19</v>
      </c>
      <c r="I114" s="123" t="e">
        <f t="shared" si="3"/>
        <v>#DIV/0!</v>
      </c>
    </row>
    <row r="115" spans="2:9" x14ac:dyDescent="0.25">
      <c r="B115" s="119"/>
      <c r="C115" s="120">
        <v>323</v>
      </c>
      <c r="D115" s="120"/>
      <c r="E115" s="121" t="s">
        <v>153</v>
      </c>
      <c r="F115" s="122"/>
      <c r="G115" s="122">
        <v>0</v>
      </c>
      <c r="H115" s="122">
        <v>51.76</v>
      </c>
      <c r="I115" s="123" t="e">
        <f t="shared" si="3"/>
        <v>#DIV/0!</v>
      </c>
    </row>
    <row r="116" spans="2:9" x14ac:dyDescent="0.25">
      <c r="B116" s="119"/>
      <c r="C116" s="120"/>
      <c r="D116" s="120">
        <v>3231</v>
      </c>
      <c r="E116" s="121" t="s">
        <v>154</v>
      </c>
      <c r="F116" s="122"/>
      <c r="G116" s="122">
        <v>0</v>
      </c>
      <c r="H116" s="122">
        <v>51.76</v>
      </c>
      <c r="I116" s="123" t="e">
        <f t="shared" si="3"/>
        <v>#DIV/0!</v>
      </c>
    </row>
    <row r="117" spans="2:9" x14ac:dyDescent="0.25">
      <c r="B117" s="119"/>
      <c r="C117" s="120">
        <v>329</v>
      </c>
      <c r="D117" s="120"/>
      <c r="E117" s="121" t="s">
        <v>162</v>
      </c>
      <c r="F117" s="122"/>
      <c r="G117" s="122">
        <v>1000</v>
      </c>
      <c r="H117" s="122">
        <v>248.48</v>
      </c>
      <c r="I117" s="123">
        <f t="shared" si="3"/>
        <v>24.847999999999999</v>
      </c>
    </row>
    <row r="118" spans="2:9" x14ac:dyDescent="0.25">
      <c r="B118" s="119"/>
      <c r="C118" s="120"/>
      <c r="D118" s="120">
        <v>3299</v>
      </c>
      <c r="E118" s="121" t="s">
        <v>162</v>
      </c>
      <c r="F118" s="122"/>
      <c r="G118" s="122">
        <v>1000</v>
      </c>
      <c r="H118" s="122">
        <v>248.48</v>
      </c>
      <c r="I118" s="123">
        <f t="shared" si="3"/>
        <v>24.847999999999999</v>
      </c>
    </row>
    <row r="119" spans="2:9" ht="26.25" x14ac:dyDescent="0.25">
      <c r="B119" s="119">
        <v>37</v>
      </c>
      <c r="C119" s="120"/>
      <c r="D119" s="120"/>
      <c r="E119" s="121" t="s">
        <v>178</v>
      </c>
      <c r="F119" s="122"/>
      <c r="G119" s="122">
        <v>12600</v>
      </c>
      <c r="H119" s="122">
        <v>292</v>
      </c>
      <c r="I119" s="123">
        <f t="shared" si="3"/>
        <v>2.3174603174603172</v>
      </c>
    </row>
    <row r="120" spans="2:9" ht="26.25" x14ac:dyDescent="0.25">
      <c r="B120" s="119"/>
      <c r="C120" s="120">
        <v>372</v>
      </c>
      <c r="D120" s="120"/>
      <c r="E120" s="121" t="s">
        <v>214</v>
      </c>
      <c r="F120" s="122"/>
      <c r="G120" s="122">
        <v>12600</v>
      </c>
      <c r="H120" s="122">
        <v>292</v>
      </c>
      <c r="I120" s="123">
        <f t="shared" si="3"/>
        <v>2.3174603174603172</v>
      </c>
    </row>
    <row r="121" spans="2:9" x14ac:dyDescent="0.25">
      <c r="B121" s="119"/>
      <c r="C121" s="120"/>
      <c r="D121" s="120">
        <v>3722</v>
      </c>
      <c r="E121" s="121" t="s">
        <v>180</v>
      </c>
      <c r="F121" s="122"/>
      <c r="G121" s="122">
        <v>12600</v>
      </c>
      <c r="H121" s="122">
        <v>292</v>
      </c>
      <c r="I121" s="123">
        <f t="shared" si="3"/>
        <v>2.3174603174603172</v>
      </c>
    </row>
    <row r="122" spans="2:9" ht="26.25" x14ac:dyDescent="0.25">
      <c r="B122" s="119">
        <v>42</v>
      </c>
      <c r="C122" s="120"/>
      <c r="D122" s="120"/>
      <c r="E122" s="121" t="s">
        <v>183</v>
      </c>
      <c r="F122" s="122"/>
      <c r="G122" s="122">
        <v>9953.91</v>
      </c>
      <c r="H122" s="122">
        <v>3702.85</v>
      </c>
      <c r="I122" s="123">
        <f t="shared" si="3"/>
        <v>37.199954590708572</v>
      </c>
    </row>
    <row r="123" spans="2:9" x14ac:dyDescent="0.25">
      <c r="B123" s="119"/>
      <c r="C123" s="120">
        <v>422</v>
      </c>
      <c r="D123" s="120"/>
      <c r="E123" s="121" t="s">
        <v>184</v>
      </c>
      <c r="F123" s="122"/>
      <c r="G123" s="122">
        <v>9953.91</v>
      </c>
      <c r="H123" s="122">
        <v>0</v>
      </c>
      <c r="I123" s="123">
        <f t="shared" si="3"/>
        <v>0</v>
      </c>
    </row>
    <row r="124" spans="2:9" x14ac:dyDescent="0.25">
      <c r="B124" s="119"/>
      <c r="C124" s="120"/>
      <c r="D124" s="120">
        <v>4221</v>
      </c>
      <c r="E124" s="121" t="s">
        <v>185</v>
      </c>
      <c r="F124" s="122"/>
      <c r="G124" s="122">
        <v>0</v>
      </c>
      <c r="H124" s="122">
        <v>0</v>
      </c>
      <c r="I124" s="123" t="e">
        <f t="shared" si="3"/>
        <v>#DIV/0!</v>
      </c>
    </row>
    <row r="125" spans="2:9" x14ac:dyDescent="0.25">
      <c r="B125" s="119"/>
      <c r="C125" s="120"/>
      <c r="D125" s="120">
        <v>4223</v>
      </c>
      <c r="E125" s="121" t="s">
        <v>187</v>
      </c>
      <c r="F125" s="122"/>
      <c r="G125" s="122">
        <v>4645</v>
      </c>
      <c r="H125" s="122">
        <v>0</v>
      </c>
      <c r="I125" s="123">
        <f t="shared" si="3"/>
        <v>0</v>
      </c>
    </row>
    <row r="126" spans="2:9" ht="26.25" x14ac:dyDescent="0.25">
      <c r="B126" s="119"/>
      <c r="C126" s="120"/>
      <c r="D126" s="120">
        <v>4227</v>
      </c>
      <c r="E126" s="121" t="s">
        <v>189</v>
      </c>
      <c r="F126" s="122"/>
      <c r="G126" s="122">
        <v>5308.91</v>
      </c>
      <c r="H126" s="122">
        <v>3702.85</v>
      </c>
      <c r="I126" s="123">
        <f t="shared" si="3"/>
        <v>69.74783901026764</v>
      </c>
    </row>
    <row r="127" spans="2:9" ht="26.25" x14ac:dyDescent="0.25">
      <c r="B127" s="174"/>
      <c r="C127" s="175"/>
      <c r="D127" s="175"/>
      <c r="E127" s="116" t="s">
        <v>202</v>
      </c>
      <c r="F127" s="117"/>
      <c r="G127" s="117">
        <f>SUM(G128+G135)</f>
        <v>22479.52</v>
      </c>
      <c r="H127" s="117">
        <f>SUM(H128+H135+H138)</f>
        <v>11553.230000000001</v>
      </c>
      <c r="I127" s="118">
        <f t="shared" si="3"/>
        <v>51.39446927692407</v>
      </c>
    </row>
    <row r="128" spans="2:9" x14ac:dyDescent="0.25">
      <c r="B128" s="119">
        <v>31</v>
      </c>
      <c r="C128" s="120"/>
      <c r="D128" s="120"/>
      <c r="E128" s="121" t="s">
        <v>5</v>
      </c>
      <c r="F128" s="122"/>
      <c r="G128" s="122">
        <f>SUM(G129+G131+G133)</f>
        <v>21664.52</v>
      </c>
      <c r="H128" s="122">
        <f>SUM(H129+H131+H133)</f>
        <v>10271.040000000001</v>
      </c>
      <c r="I128" s="123">
        <f t="shared" si="3"/>
        <v>47.409497187105927</v>
      </c>
    </row>
    <row r="129" spans="2:9" x14ac:dyDescent="0.25">
      <c r="B129" s="119"/>
      <c r="C129" s="120">
        <v>311</v>
      </c>
      <c r="D129" s="120"/>
      <c r="E129" s="121" t="s">
        <v>216</v>
      </c>
      <c r="F129" s="122"/>
      <c r="G129" s="122">
        <v>18300</v>
      </c>
      <c r="H129" s="122">
        <v>8816.34</v>
      </c>
      <c r="I129" s="123">
        <f t="shared" si="3"/>
        <v>48.176721311475411</v>
      </c>
    </row>
    <row r="130" spans="2:9" x14ac:dyDescent="0.25">
      <c r="B130" s="119"/>
      <c r="C130" s="120"/>
      <c r="D130" s="120">
        <v>3111</v>
      </c>
      <c r="E130" s="121" t="s">
        <v>34</v>
      </c>
      <c r="F130" s="122"/>
      <c r="G130" s="122">
        <v>18300</v>
      </c>
      <c r="H130" s="122">
        <v>8816.34</v>
      </c>
      <c r="I130" s="123">
        <f t="shared" si="3"/>
        <v>48.176721311475411</v>
      </c>
    </row>
    <row r="131" spans="2:9" s="37" customFormat="1" x14ac:dyDescent="0.25">
      <c r="B131" s="119"/>
      <c r="C131" s="120">
        <v>312</v>
      </c>
      <c r="D131" s="120"/>
      <c r="E131" s="121" t="s">
        <v>141</v>
      </c>
      <c r="F131" s="122"/>
      <c r="G131" s="122">
        <v>464.52</v>
      </c>
      <c r="H131" s="122">
        <v>0</v>
      </c>
      <c r="I131" s="123">
        <f t="shared" si="3"/>
        <v>0</v>
      </c>
    </row>
    <row r="132" spans="2:9" x14ac:dyDescent="0.25">
      <c r="B132" s="119"/>
      <c r="C132" s="120"/>
      <c r="D132" s="120">
        <v>3121</v>
      </c>
      <c r="E132" s="121" t="s">
        <v>141</v>
      </c>
      <c r="F132" s="122"/>
      <c r="G132" s="122">
        <v>464.52</v>
      </c>
      <c r="H132" s="122">
        <v>0</v>
      </c>
      <c r="I132" s="123">
        <f t="shared" si="3"/>
        <v>0</v>
      </c>
    </row>
    <row r="133" spans="2:9" x14ac:dyDescent="0.25">
      <c r="B133" s="119"/>
      <c r="C133" s="120">
        <v>313</v>
      </c>
      <c r="D133" s="120"/>
      <c r="E133" s="121" t="s">
        <v>142</v>
      </c>
      <c r="F133" s="122"/>
      <c r="G133" s="122">
        <v>2900</v>
      </c>
      <c r="H133" s="122">
        <v>1454.7</v>
      </c>
      <c r="I133" s="123">
        <f t="shared" si="3"/>
        <v>50.16206896551725</v>
      </c>
    </row>
    <row r="134" spans="2:9" ht="26.25" x14ac:dyDescent="0.25">
      <c r="B134" s="119"/>
      <c r="C134" s="120"/>
      <c r="D134" s="120">
        <v>3132</v>
      </c>
      <c r="E134" s="121" t="s">
        <v>143</v>
      </c>
      <c r="F134" s="122"/>
      <c r="G134" s="122">
        <v>2900</v>
      </c>
      <c r="H134" s="122">
        <v>1454.7</v>
      </c>
      <c r="I134" s="123">
        <f t="shared" si="3"/>
        <v>50.16206896551725</v>
      </c>
    </row>
    <row r="135" spans="2:9" x14ac:dyDescent="0.25">
      <c r="B135" s="119">
        <v>32</v>
      </c>
      <c r="C135" s="120"/>
      <c r="D135" s="120"/>
      <c r="E135" s="121" t="s">
        <v>18</v>
      </c>
      <c r="F135" s="122"/>
      <c r="G135" s="122">
        <v>815</v>
      </c>
      <c r="H135" s="122">
        <v>288.49</v>
      </c>
      <c r="I135" s="123">
        <f t="shared" si="3"/>
        <v>35.397546012269935</v>
      </c>
    </row>
    <row r="136" spans="2:9" x14ac:dyDescent="0.25">
      <c r="B136" s="119"/>
      <c r="C136" s="120">
        <v>321</v>
      </c>
      <c r="D136" s="120"/>
      <c r="E136" s="121" t="s">
        <v>35</v>
      </c>
      <c r="F136" s="122"/>
      <c r="G136" s="122">
        <v>815</v>
      </c>
      <c r="H136" s="122">
        <v>288.49</v>
      </c>
      <c r="I136" s="123">
        <f t="shared" si="3"/>
        <v>35.397546012269935</v>
      </c>
    </row>
    <row r="137" spans="2:9" x14ac:dyDescent="0.25">
      <c r="B137" s="119"/>
      <c r="C137" s="120"/>
      <c r="D137" s="120">
        <v>3212</v>
      </c>
      <c r="E137" s="121" t="s">
        <v>220</v>
      </c>
      <c r="F137" s="122"/>
      <c r="G137" s="122">
        <v>0</v>
      </c>
      <c r="H137" s="122">
        <v>288.49</v>
      </c>
      <c r="I137" s="123" t="e">
        <f t="shared" si="3"/>
        <v>#DIV/0!</v>
      </c>
    </row>
    <row r="138" spans="2:9" x14ac:dyDescent="0.25">
      <c r="B138" s="174"/>
      <c r="C138" s="175"/>
      <c r="D138" s="175"/>
      <c r="E138" s="116" t="s">
        <v>207</v>
      </c>
      <c r="F138" s="117"/>
      <c r="G138" s="117">
        <v>0</v>
      </c>
      <c r="H138" s="117">
        <v>993.7</v>
      </c>
      <c r="I138" s="118" t="e">
        <f t="shared" si="3"/>
        <v>#DIV/0!</v>
      </c>
    </row>
    <row r="139" spans="2:9" x14ac:dyDescent="0.25">
      <c r="B139" s="119">
        <v>32</v>
      </c>
      <c r="C139" s="120"/>
      <c r="D139" s="120"/>
      <c r="E139" s="124" t="s">
        <v>18</v>
      </c>
      <c r="F139" s="122"/>
      <c r="G139" s="122">
        <v>0</v>
      </c>
      <c r="H139" s="122">
        <v>993.7</v>
      </c>
      <c r="I139" s="123" t="e">
        <f t="shared" si="3"/>
        <v>#DIV/0!</v>
      </c>
    </row>
    <row r="140" spans="2:9" s="37" customFormat="1" x14ac:dyDescent="0.25">
      <c r="B140" s="119"/>
      <c r="C140" s="120">
        <v>322</v>
      </c>
      <c r="D140" s="120"/>
      <c r="E140" s="124" t="s">
        <v>147</v>
      </c>
      <c r="F140" s="122"/>
      <c r="G140" s="122">
        <v>0</v>
      </c>
      <c r="H140" s="122">
        <v>993.7</v>
      </c>
      <c r="I140" s="123" t="e">
        <f t="shared" si="3"/>
        <v>#DIV/0!</v>
      </c>
    </row>
    <row r="141" spans="2:9" x14ac:dyDescent="0.25">
      <c r="B141" s="119"/>
      <c r="C141" s="120"/>
      <c r="D141" s="120">
        <v>3221</v>
      </c>
      <c r="E141" s="124" t="s">
        <v>148</v>
      </c>
      <c r="F141" s="122"/>
      <c r="G141" s="122">
        <v>0</v>
      </c>
      <c r="H141" s="122">
        <v>0</v>
      </c>
      <c r="I141" s="123" t="e">
        <f t="shared" si="3"/>
        <v>#DIV/0!</v>
      </c>
    </row>
    <row r="142" spans="2:9" x14ac:dyDescent="0.25">
      <c r="B142" s="119"/>
      <c r="C142" s="120"/>
      <c r="D142" s="120">
        <v>3222</v>
      </c>
      <c r="E142" s="124" t="s">
        <v>149</v>
      </c>
      <c r="F142" s="122"/>
      <c r="G142" s="122">
        <v>0</v>
      </c>
      <c r="H142" s="122">
        <v>993.7</v>
      </c>
      <c r="I142" s="123" t="e">
        <f t="shared" si="3"/>
        <v>#DIV/0!</v>
      </c>
    </row>
    <row r="143" spans="2:9" ht="26.25" x14ac:dyDescent="0.25">
      <c r="B143" s="180" t="s">
        <v>232</v>
      </c>
      <c r="C143" s="181"/>
      <c r="D143" s="181"/>
      <c r="E143" s="110" t="s">
        <v>202</v>
      </c>
      <c r="F143" s="111"/>
      <c r="G143" s="111">
        <f>SUM(G144+G153+G162+G165+G168+G175)</f>
        <v>531151.07999999996</v>
      </c>
      <c r="H143" s="111">
        <f>SUM(H144+H153+H162+H168+H179+H183)</f>
        <v>270999.38999999996</v>
      </c>
      <c r="I143" s="112">
        <f t="shared" ref="I143:I186" si="4">SUM(H143/G143*100)</f>
        <v>51.021150140558866</v>
      </c>
    </row>
    <row r="144" spans="2:9" x14ac:dyDescent="0.25">
      <c r="B144" s="119">
        <v>31</v>
      </c>
      <c r="C144" s="120"/>
      <c r="D144" s="120"/>
      <c r="E144" s="121" t="s">
        <v>5</v>
      </c>
      <c r="F144" s="122"/>
      <c r="G144" s="122">
        <f>SUM(G145+G149+G151)</f>
        <v>498210</v>
      </c>
      <c r="H144" s="122">
        <f>SUM(H145+H149+H151)</f>
        <v>242598.64999999997</v>
      </c>
      <c r="I144" s="123">
        <f t="shared" si="4"/>
        <v>48.694054715882856</v>
      </c>
    </row>
    <row r="145" spans="2:9" x14ac:dyDescent="0.25">
      <c r="B145" s="119"/>
      <c r="C145" s="120">
        <v>311</v>
      </c>
      <c r="D145" s="120"/>
      <c r="E145" s="121" t="s">
        <v>216</v>
      </c>
      <c r="F145" s="122"/>
      <c r="G145" s="122">
        <v>410606</v>
      </c>
      <c r="H145" s="122">
        <v>197314.43</v>
      </c>
      <c r="I145" s="123">
        <f t="shared" si="4"/>
        <v>48.054443919475112</v>
      </c>
    </row>
    <row r="146" spans="2:9" s="37" customFormat="1" x14ac:dyDescent="0.25">
      <c r="B146" s="119"/>
      <c r="C146" s="120"/>
      <c r="D146" s="120">
        <v>3111</v>
      </c>
      <c r="E146" s="121" t="s">
        <v>34</v>
      </c>
      <c r="F146" s="122"/>
      <c r="G146" s="122">
        <v>410606</v>
      </c>
      <c r="H146" s="122">
        <v>197314.43</v>
      </c>
      <c r="I146" s="123">
        <f t="shared" si="4"/>
        <v>48.054443919475112</v>
      </c>
    </row>
    <row r="147" spans="2:9" x14ac:dyDescent="0.25">
      <c r="B147" s="119"/>
      <c r="C147" s="120"/>
      <c r="D147" s="120">
        <v>3113</v>
      </c>
      <c r="E147" s="121" t="s">
        <v>217</v>
      </c>
      <c r="F147" s="122"/>
      <c r="G147" s="122">
        <v>0</v>
      </c>
      <c r="H147" s="122">
        <v>0</v>
      </c>
      <c r="I147" s="123" t="e">
        <f t="shared" si="4"/>
        <v>#DIV/0!</v>
      </c>
    </row>
    <row r="148" spans="2:9" x14ac:dyDescent="0.25">
      <c r="B148" s="119"/>
      <c r="C148" s="120"/>
      <c r="D148" s="120">
        <v>3114</v>
      </c>
      <c r="E148" s="121" t="s">
        <v>218</v>
      </c>
      <c r="F148" s="122"/>
      <c r="G148" s="122">
        <v>0</v>
      </c>
      <c r="H148" s="122">
        <v>0</v>
      </c>
      <c r="I148" s="123" t="e">
        <f t="shared" si="4"/>
        <v>#DIV/0!</v>
      </c>
    </row>
    <row r="149" spans="2:9" x14ac:dyDescent="0.25">
      <c r="B149" s="119"/>
      <c r="C149" s="120">
        <v>312</v>
      </c>
      <c r="D149" s="120"/>
      <c r="E149" s="121" t="s">
        <v>219</v>
      </c>
      <c r="F149" s="122"/>
      <c r="G149" s="122">
        <v>16354</v>
      </c>
      <c r="H149" s="122">
        <v>12727.3</v>
      </c>
      <c r="I149" s="123">
        <f t="shared" si="4"/>
        <v>77.823774000244583</v>
      </c>
    </row>
    <row r="150" spans="2:9" x14ac:dyDescent="0.25">
      <c r="B150" s="119"/>
      <c r="C150" s="120"/>
      <c r="D150" s="120">
        <v>3121</v>
      </c>
      <c r="E150" s="121" t="s">
        <v>141</v>
      </c>
      <c r="F150" s="122"/>
      <c r="G150" s="122">
        <v>16354</v>
      </c>
      <c r="H150" s="122">
        <v>12727.3</v>
      </c>
      <c r="I150" s="123">
        <f t="shared" si="4"/>
        <v>77.823774000244583</v>
      </c>
    </row>
    <row r="151" spans="2:9" x14ac:dyDescent="0.25">
      <c r="B151" s="119"/>
      <c r="C151" s="120">
        <v>313</v>
      </c>
      <c r="D151" s="120"/>
      <c r="E151" s="121" t="s">
        <v>142</v>
      </c>
      <c r="F151" s="122"/>
      <c r="G151" s="122">
        <v>71250</v>
      </c>
      <c r="H151" s="122">
        <v>32556.92</v>
      </c>
      <c r="I151" s="123">
        <f t="shared" si="4"/>
        <v>45.693922807017543</v>
      </c>
    </row>
    <row r="152" spans="2:9" ht="26.25" x14ac:dyDescent="0.25">
      <c r="B152" s="119"/>
      <c r="C152" s="120"/>
      <c r="D152" s="120">
        <v>3132</v>
      </c>
      <c r="E152" s="121" t="s">
        <v>143</v>
      </c>
      <c r="F152" s="122"/>
      <c r="G152" s="122">
        <v>71250</v>
      </c>
      <c r="H152" s="122">
        <v>32556.92</v>
      </c>
      <c r="I152" s="123">
        <f t="shared" si="4"/>
        <v>45.693922807017543</v>
      </c>
    </row>
    <row r="153" spans="2:9" x14ac:dyDescent="0.25">
      <c r="B153" s="119">
        <v>32</v>
      </c>
      <c r="C153" s="120"/>
      <c r="D153" s="120"/>
      <c r="E153" s="121" t="s">
        <v>18</v>
      </c>
      <c r="F153" s="122"/>
      <c r="G153" s="122">
        <f>SUM(G154+G159)</f>
        <v>31680</v>
      </c>
      <c r="H153" s="122">
        <f>SUM(H154+H156+H159)</f>
        <v>15252.720000000001</v>
      </c>
      <c r="I153" s="123">
        <f t="shared" si="4"/>
        <v>48.146212121212123</v>
      </c>
    </row>
    <row r="154" spans="2:9" x14ac:dyDescent="0.25">
      <c r="B154" s="119"/>
      <c r="C154" s="120">
        <v>321</v>
      </c>
      <c r="D154" s="120"/>
      <c r="E154" s="121" t="s">
        <v>35</v>
      </c>
      <c r="F154" s="122"/>
      <c r="G154" s="122">
        <v>30000</v>
      </c>
      <c r="H154" s="122">
        <v>13896.26</v>
      </c>
      <c r="I154" s="123">
        <f t="shared" si="4"/>
        <v>46.320866666666667</v>
      </c>
    </row>
    <row r="155" spans="2:9" s="37" customFormat="1" x14ac:dyDescent="0.25">
      <c r="B155" s="119"/>
      <c r="C155" s="120"/>
      <c r="D155" s="120">
        <v>3212</v>
      </c>
      <c r="E155" s="121" t="s">
        <v>220</v>
      </c>
      <c r="F155" s="122"/>
      <c r="G155" s="122">
        <v>30000</v>
      </c>
      <c r="H155" s="122">
        <v>13896.26</v>
      </c>
      <c r="I155" s="123">
        <f t="shared" si="4"/>
        <v>46.320866666666667</v>
      </c>
    </row>
    <row r="156" spans="2:9" s="37" customFormat="1" x14ac:dyDescent="0.25">
      <c r="B156" s="119"/>
      <c r="C156" s="120">
        <v>322</v>
      </c>
      <c r="D156" s="120"/>
      <c r="E156" s="121" t="s">
        <v>147</v>
      </c>
      <c r="F156" s="122"/>
      <c r="G156" s="122">
        <v>0</v>
      </c>
      <c r="H156" s="122">
        <f>SUM(H157:H158)</f>
        <v>447.03</v>
      </c>
      <c r="I156" s="123" t="e">
        <f t="shared" si="4"/>
        <v>#DIV/0!</v>
      </c>
    </row>
    <row r="157" spans="2:9" s="37" customFormat="1" x14ac:dyDescent="0.25">
      <c r="B157" s="119"/>
      <c r="C157" s="120"/>
      <c r="D157" s="120">
        <v>3221</v>
      </c>
      <c r="E157" s="121" t="s">
        <v>148</v>
      </c>
      <c r="F157" s="122"/>
      <c r="G157" s="122">
        <v>0</v>
      </c>
      <c r="H157" s="122">
        <v>138</v>
      </c>
      <c r="I157" s="123" t="e">
        <f t="shared" si="4"/>
        <v>#DIV/0!</v>
      </c>
    </row>
    <row r="158" spans="2:9" x14ac:dyDescent="0.25">
      <c r="B158" s="119"/>
      <c r="C158" s="120"/>
      <c r="D158" s="120">
        <v>3225</v>
      </c>
      <c r="E158" s="121" t="s">
        <v>234</v>
      </c>
      <c r="F158" s="122"/>
      <c r="G158" s="122">
        <v>0</v>
      </c>
      <c r="H158" s="122">
        <v>309.02999999999997</v>
      </c>
      <c r="I158" s="123" t="e">
        <f t="shared" si="4"/>
        <v>#DIV/0!</v>
      </c>
    </row>
    <row r="159" spans="2:9" x14ac:dyDescent="0.25">
      <c r="B159" s="119"/>
      <c r="C159" s="120">
        <v>329</v>
      </c>
      <c r="D159" s="120"/>
      <c r="E159" s="121" t="s">
        <v>162</v>
      </c>
      <c r="F159" s="122"/>
      <c r="G159" s="122">
        <v>1680</v>
      </c>
      <c r="H159" s="122">
        <f>SUM(H160:H161)</f>
        <v>909.43</v>
      </c>
      <c r="I159" s="123">
        <f t="shared" si="4"/>
        <v>54.132738095238096</v>
      </c>
    </row>
    <row r="160" spans="2:9" x14ac:dyDescent="0.25">
      <c r="B160" s="119"/>
      <c r="C160" s="120"/>
      <c r="D160" s="120">
        <v>3293</v>
      </c>
      <c r="E160" s="121" t="s">
        <v>164</v>
      </c>
      <c r="F160" s="122"/>
      <c r="G160" s="122">
        <v>0</v>
      </c>
      <c r="H160" s="122">
        <v>85</v>
      </c>
      <c r="I160" s="123" t="e">
        <f t="shared" si="4"/>
        <v>#DIV/0!</v>
      </c>
    </row>
    <row r="161" spans="2:9" x14ac:dyDescent="0.25">
      <c r="B161" s="119"/>
      <c r="C161" s="120"/>
      <c r="D161" s="120">
        <v>3295</v>
      </c>
      <c r="E161" s="121" t="s">
        <v>166</v>
      </c>
      <c r="F161" s="122"/>
      <c r="G161" s="122">
        <v>1680</v>
      </c>
      <c r="H161" s="122">
        <v>824.43</v>
      </c>
      <c r="I161" s="123">
        <f t="shared" si="4"/>
        <v>49.073214285714286</v>
      </c>
    </row>
    <row r="162" spans="2:9" x14ac:dyDescent="0.25">
      <c r="B162" s="119">
        <v>34</v>
      </c>
      <c r="C162" s="120"/>
      <c r="D162" s="120"/>
      <c r="E162" s="121" t="s">
        <v>167</v>
      </c>
      <c r="F162" s="122"/>
      <c r="G162" s="122">
        <v>0</v>
      </c>
      <c r="H162" s="122">
        <v>0</v>
      </c>
      <c r="I162" s="123" t="e">
        <f t="shared" si="4"/>
        <v>#DIV/0!</v>
      </c>
    </row>
    <row r="163" spans="2:9" s="37" customFormat="1" x14ac:dyDescent="0.25">
      <c r="B163" s="119"/>
      <c r="C163" s="120">
        <v>343</v>
      </c>
      <c r="D163" s="120"/>
      <c r="E163" s="121" t="s">
        <v>168</v>
      </c>
      <c r="F163" s="122"/>
      <c r="G163" s="122">
        <v>0</v>
      </c>
      <c r="H163" s="122">
        <v>0</v>
      </c>
      <c r="I163" s="123" t="e">
        <f t="shared" si="4"/>
        <v>#DIV/0!</v>
      </c>
    </row>
    <row r="164" spans="2:9" s="37" customFormat="1" ht="26.25" x14ac:dyDescent="0.25">
      <c r="B164" s="119"/>
      <c r="C164" s="120"/>
      <c r="D164" s="120">
        <v>3431</v>
      </c>
      <c r="E164" s="121" t="s">
        <v>169</v>
      </c>
      <c r="F164" s="122"/>
      <c r="G164" s="122">
        <v>0</v>
      </c>
      <c r="H164" s="122">
        <v>0</v>
      </c>
      <c r="I164" s="123" t="e">
        <f t="shared" si="4"/>
        <v>#DIV/0!</v>
      </c>
    </row>
    <row r="165" spans="2:9" x14ac:dyDescent="0.25">
      <c r="B165" s="119">
        <v>41</v>
      </c>
      <c r="C165" s="120"/>
      <c r="D165" s="120"/>
      <c r="E165" s="121" t="s">
        <v>6</v>
      </c>
      <c r="F165" s="122"/>
      <c r="G165" s="122">
        <v>0</v>
      </c>
      <c r="H165" s="122">
        <v>0</v>
      </c>
      <c r="I165" s="123" t="e">
        <f t="shared" si="4"/>
        <v>#DIV/0!</v>
      </c>
    </row>
    <row r="166" spans="2:9" x14ac:dyDescent="0.25">
      <c r="B166" s="119"/>
      <c r="C166" s="120">
        <v>412</v>
      </c>
      <c r="D166" s="120"/>
      <c r="E166" s="121" t="s">
        <v>181</v>
      </c>
      <c r="F166" s="122"/>
      <c r="G166" s="122">
        <v>0</v>
      </c>
      <c r="H166" s="122">
        <v>0</v>
      </c>
      <c r="I166" s="123" t="e">
        <f t="shared" si="4"/>
        <v>#DIV/0!</v>
      </c>
    </row>
    <row r="167" spans="2:9" x14ac:dyDescent="0.25">
      <c r="B167" s="119"/>
      <c r="C167" s="120"/>
      <c r="D167" s="120">
        <v>4123</v>
      </c>
      <c r="E167" s="121" t="s">
        <v>182</v>
      </c>
      <c r="F167" s="122"/>
      <c r="G167" s="122">
        <v>0</v>
      </c>
      <c r="H167" s="122">
        <v>0</v>
      </c>
      <c r="I167" s="123" t="e">
        <f t="shared" si="4"/>
        <v>#DIV/0!</v>
      </c>
    </row>
    <row r="168" spans="2:9" ht="26.25" x14ac:dyDescent="0.25">
      <c r="B168" s="174"/>
      <c r="C168" s="175"/>
      <c r="D168" s="175"/>
      <c r="E168" s="116" t="s">
        <v>233</v>
      </c>
      <c r="F168" s="117"/>
      <c r="G168" s="117">
        <f>SUM(G169+G172)</f>
        <v>1062</v>
      </c>
      <c r="H168" s="117">
        <v>0</v>
      </c>
      <c r="I168" s="118">
        <f t="shared" si="4"/>
        <v>0</v>
      </c>
    </row>
    <row r="169" spans="2:9" ht="26.25" x14ac:dyDescent="0.25">
      <c r="B169" s="119">
        <v>37</v>
      </c>
      <c r="C169" s="120"/>
      <c r="D169" s="120"/>
      <c r="E169" s="121" t="s">
        <v>178</v>
      </c>
      <c r="F169" s="122"/>
      <c r="G169" s="122">
        <v>0</v>
      </c>
      <c r="H169" s="122">
        <v>0</v>
      </c>
      <c r="I169" s="123" t="e">
        <f t="shared" si="4"/>
        <v>#DIV/0!</v>
      </c>
    </row>
    <row r="170" spans="2:9" ht="26.25" x14ac:dyDescent="0.25">
      <c r="B170" s="119"/>
      <c r="C170" s="120">
        <v>372</v>
      </c>
      <c r="D170" s="120"/>
      <c r="E170" s="121" t="s">
        <v>214</v>
      </c>
      <c r="F170" s="122"/>
      <c r="G170" s="122">
        <v>0</v>
      </c>
      <c r="H170" s="122">
        <v>0</v>
      </c>
      <c r="I170" s="123" t="e">
        <f t="shared" si="4"/>
        <v>#DIV/0!</v>
      </c>
    </row>
    <row r="171" spans="2:9" x14ac:dyDescent="0.25">
      <c r="B171" s="119"/>
      <c r="C171" s="120"/>
      <c r="D171" s="120">
        <v>3722</v>
      </c>
      <c r="E171" s="121" t="s">
        <v>180</v>
      </c>
      <c r="F171" s="122"/>
      <c r="G171" s="122">
        <v>0</v>
      </c>
      <c r="H171" s="122">
        <v>0</v>
      </c>
      <c r="I171" s="123" t="e">
        <f t="shared" si="4"/>
        <v>#DIV/0!</v>
      </c>
    </row>
    <row r="172" spans="2:9" ht="26.25" x14ac:dyDescent="0.25">
      <c r="B172" s="119">
        <v>42</v>
      </c>
      <c r="C172" s="120"/>
      <c r="D172" s="120"/>
      <c r="E172" s="121" t="s">
        <v>183</v>
      </c>
      <c r="F172" s="122"/>
      <c r="G172" s="122">
        <v>1062</v>
      </c>
      <c r="H172" s="122">
        <v>0</v>
      </c>
      <c r="I172" s="123">
        <f t="shared" si="4"/>
        <v>0</v>
      </c>
    </row>
    <row r="173" spans="2:9" ht="26.25" x14ac:dyDescent="0.25">
      <c r="B173" s="119"/>
      <c r="C173" s="120">
        <v>424</v>
      </c>
      <c r="D173" s="120"/>
      <c r="E173" s="121" t="s">
        <v>224</v>
      </c>
      <c r="F173" s="122"/>
      <c r="G173" s="122">
        <v>1062</v>
      </c>
      <c r="H173" s="122">
        <v>0</v>
      </c>
      <c r="I173" s="123">
        <f t="shared" si="4"/>
        <v>0</v>
      </c>
    </row>
    <row r="174" spans="2:9" x14ac:dyDescent="0.25">
      <c r="B174" s="119"/>
      <c r="C174" s="120"/>
      <c r="D174" s="120">
        <v>4241</v>
      </c>
      <c r="E174" s="124" t="s">
        <v>191</v>
      </c>
      <c r="F174" s="122"/>
      <c r="G174" s="122">
        <v>1062</v>
      </c>
      <c r="H174" s="122">
        <v>0</v>
      </c>
      <c r="I174" s="123">
        <f t="shared" si="4"/>
        <v>0</v>
      </c>
    </row>
    <row r="175" spans="2:9" s="37" customFormat="1" ht="26.25" x14ac:dyDescent="0.25">
      <c r="B175" s="174"/>
      <c r="C175" s="175"/>
      <c r="D175" s="175"/>
      <c r="E175" s="116" t="s">
        <v>223</v>
      </c>
      <c r="F175" s="117"/>
      <c r="G175" s="117">
        <v>199.08</v>
      </c>
      <c r="H175" s="117">
        <v>0</v>
      </c>
      <c r="I175" s="118">
        <f t="shared" si="4"/>
        <v>0</v>
      </c>
    </row>
    <row r="176" spans="2:9" ht="26.25" x14ac:dyDescent="0.25">
      <c r="B176" s="119">
        <v>42</v>
      </c>
      <c r="C176" s="120"/>
      <c r="D176" s="120"/>
      <c r="E176" s="121" t="s">
        <v>183</v>
      </c>
      <c r="F176" s="122"/>
      <c r="G176" s="122">
        <v>199.08</v>
      </c>
      <c r="H176" s="122">
        <v>0</v>
      </c>
      <c r="I176" s="123">
        <f t="shared" si="4"/>
        <v>0</v>
      </c>
    </row>
    <row r="177" spans="2:9" ht="26.25" x14ac:dyDescent="0.25">
      <c r="B177" s="119"/>
      <c r="C177" s="120">
        <v>424</v>
      </c>
      <c r="D177" s="120"/>
      <c r="E177" s="121" t="s">
        <v>224</v>
      </c>
      <c r="F177" s="122"/>
      <c r="G177" s="122">
        <v>199.08</v>
      </c>
      <c r="H177" s="122">
        <v>0</v>
      </c>
      <c r="I177" s="123">
        <f t="shared" si="4"/>
        <v>0</v>
      </c>
    </row>
    <row r="178" spans="2:9" x14ac:dyDescent="0.25">
      <c r="B178" s="119"/>
      <c r="C178" s="120"/>
      <c r="D178" s="120">
        <v>4241</v>
      </c>
      <c r="E178" s="124" t="s">
        <v>191</v>
      </c>
      <c r="F178" s="122"/>
      <c r="G178" s="122">
        <v>199.08</v>
      </c>
      <c r="H178" s="122">
        <v>0</v>
      </c>
      <c r="I178" s="123">
        <f t="shared" si="4"/>
        <v>0</v>
      </c>
    </row>
    <row r="179" spans="2:9" ht="26.25" x14ac:dyDescent="0.25">
      <c r="B179" s="174"/>
      <c r="C179" s="175"/>
      <c r="D179" s="175"/>
      <c r="E179" s="116" t="s">
        <v>208</v>
      </c>
      <c r="F179" s="117"/>
      <c r="G179" s="117">
        <v>0</v>
      </c>
      <c r="H179" s="117">
        <v>12922.22</v>
      </c>
      <c r="I179" s="118" t="e">
        <f t="shared" si="4"/>
        <v>#DIV/0!</v>
      </c>
    </row>
    <row r="180" spans="2:9" x14ac:dyDescent="0.25">
      <c r="B180" s="119">
        <v>32</v>
      </c>
      <c r="C180" s="120"/>
      <c r="D180" s="120"/>
      <c r="E180" s="124" t="s">
        <v>18</v>
      </c>
      <c r="F180" s="122"/>
      <c r="G180" s="122">
        <v>0</v>
      </c>
      <c r="H180" s="122">
        <v>12922.22</v>
      </c>
      <c r="I180" s="123" t="e">
        <f t="shared" si="4"/>
        <v>#DIV/0!</v>
      </c>
    </row>
    <row r="181" spans="2:9" s="37" customFormat="1" x14ac:dyDescent="0.25">
      <c r="B181" s="140"/>
      <c r="C181" s="141">
        <v>322</v>
      </c>
      <c r="D181" s="141"/>
      <c r="E181" s="124" t="s">
        <v>147</v>
      </c>
      <c r="F181" s="122"/>
      <c r="G181" s="122">
        <v>0</v>
      </c>
      <c r="H181" s="122">
        <v>12922.22</v>
      </c>
      <c r="I181" s="123" t="e">
        <f t="shared" si="4"/>
        <v>#DIV/0!</v>
      </c>
    </row>
    <row r="182" spans="2:9" ht="15" hidden="1" customHeight="1" x14ac:dyDescent="0.25">
      <c r="B182" s="108"/>
      <c r="C182" s="104"/>
      <c r="D182" s="104">
        <v>3222</v>
      </c>
      <c r="E182" s="105" t="s">
        <v>149</v>
      </c>
      <c r="F182" s="106"/>
      <c r="G182" s="106">
        <v>0</v>
      </c>
      <c r="H182" s="106">
        <v>12922.22</v>
      </c>
      <c r="I182" s="101" t="e">
        <f t="shared" si="4"/>
        <v>#DIV/0!</v>
      </c>
    </row>
    <row r="183" spans="2:9" ht="26.25" hidden="1" customHeight="1" x14ac:dyDescent="0.25">
      <c r="B183" s="211"/>
      <c r="C183" s="212"/>
      <c r="D183" s="213"/>
      <c r="E183" s="99" t="s">
        <v>209</v>
      </c>
      <c r="F183" s="100"/>
      <c r="G183" s="100">
        <v>0</v>
      </c>
      <c r="H183" s="100">
        <v>225.8</v>
      </c>
      <c r="I183" s="107" t="e">
        <f t="shared" si="4"/>
        <v>#DIV/0!</v>
      </c>
    </row>
    <row r="184" spans="2:9" ht="15" hidden="1" customHeight="1" x14ac:dyDescent="0.25">
      <c r="B184" s="108">
        <v>38</v>
      </c>
      <c r="C184" s="104"/>
      <c r="D184" s="104"/>
      <c r="E184" s="109" t="s">
        <v>141</v>
      </c>
      <c r="F184" s="106"/>
      <c r="G184" s="106">
        <v>0</v>
      </c>
      <c r="H184" s="106">
        <v>225.8</v>
      </c>
      <c r="I184" s="101" t="e">
        <f t="shared" si="4"/>
        <v>#DIV/0!</v>
      </c>
    </row>
    <row r="185" spans="2:9" ht="15" hidden="1" customHeight="1" x14ac:dyDescent="0.25">
      <c r="B185" s="108"/>
      <c r="C185" s="104">
        <v>381</v>
      </c>
      <c r="D185" s="104"/>
      <c r="E185" s="109" t="s">
        <v>134</v>
      </c>
      <c r="F185" s="106"/>
      <c r="G185" s="106">
        <v>0</v>
      </c>
      <c r="H185" s="106">
        <v>225.8</v>
      </c>
      <c r="I185" s="101" t="e">
        <f t="shared" si="4"/>
        <v>#DIV/0!</v>
      </c>
    </row>
    <row r="186" spans="2:9" ht="15" hidden="1" customHeight="1" x14ac:dyDescent="0.25">
      <c r="B186" s="108"/>
      <c r="C186" s="104"/>
      <c r="D186" s="104">
        <v>3812</v>
      </c>
      <c r="E186" s="109" t="s">
        <v>231</v>
      </c>
      <c r="F186" s="106"/>
      <c r="G186" s="106">
        <v>0</v>
      </c>
      <c r="H186" s="106">
        <v>225.8</v>
      </c>
      <c r="I186" s="101" t="e">
        <f t="shared" si="4"/>
        <v>#DIV/0!</v>
      </c>
    </row>
    <row r="187" spans="2:9" x14ac:dyDescent="0.25">
      <c r="B187" s="214" t="s">
        <v>256</v>
      </c>
      <c r="C187" s="215"/>
      <c r="D187" s="216"/>
      <c r="E187" s="210"/>
      <c r="F187" s="205"/>
      <c r="G187" s="205"/>
      <c r="H187" s="205"/>
      <c r="I187" s="206"/>
    </row>
    <row r="188" spans="2:9" x14ac:dyDescent="0.25">
      <c r="B188" s="203" t="s">
        <v>210</v>
      </c>
      <c r="C188" s="204"/>
      <c r="D188" s="204"/>
      <c r="E188" s="217" t="s">
        <v>211</v>
      </c>
      <c r="F188" s="208"/>
      <c r="G188" s="208">
        <v>900</v>
      </c>
      <c r="H188" s="208">
        <f>SUM(H189)</f>
        <v>0</v>
      </c>
      <c r="I188" s="209">
        <f t="shared" ref="I188:I198" si="5">SUM(H188/G188*100)</f>
        <v>0</v>
      </c>
    </row>
    <row r="189" spans="2:9" hidden="1" x14ac:dyDescent="0.25">
      <c r="B189" s="178"/>
      <c r="C189" s="179"/>
      <c r="D189" s="179"/>
      <c r="E189" s="99" t="s">
        <v>211</v>
      </c>
      <c r="F189" s="100"/>
      <c r="G189" s="100">
        <v>0</v>
      </c>
      <c r="H189" s="100">
        <v>0</v>
      </c>
      <c r="I189" s="101" t="e">
        <f t="shared" si="5"/>
        <v>#DIV/0!</v>
      </c>
    </row>
    <row r="190" spans="2:9" hidden="1" x14ac:dyDescent="0.25">
      <c r="B190" s="102">
        <v>32</v>
      </c>
      <c r="C190" s="103"/>
      <c r="D190" s="104"/>
      <c r="E190" s="105" t="s">
        <v>18</v>
      </c>
      <c r="F190" s="106"/>
      <c r="G190" s="106">
        <v>0</v>
      </c>
      <c r="H190" s="106">
        <v>0</v>
      </c>
      <c r="I190" s="101" t="e">
        <f t="shared" si="5"/>
        <v>#DIV/0!</v>
      </c>
    </row>
    <row r="191" spans="2:9" hidden="1" x14ac:dyDescent="0.25">
      <c r="B191" s="102"/>
      <c r="C191" s="103">
        <v>321</v>
      </c>
      <c r="D191" s="104"/>
      <c r="E191" s="105" t="s">
        <v>35</v>
      </c>
      <c r="F191" s="106"/>
      <c r="G191" s="106">
        <v>0</v>
      </c>
      <c r="H191" s="106">
        <v>0</v>
      </c>
      <c r="I191" s="101" t="e">
        <f t="shared" si="5"/>
        <v>#DIV/0!</v>
      </c>
    </row>
    <row r="192" spans="2:9" hidden="1" x14ac:dyDescent="0.25">
      <c r="B192" s="102"/>
      <c r="C192" s="103"/>
      <c r="D192" s="104">
        <v>3211</v>
      </c>
      <c r="E192" s="105" t="s">
        <v>36</v>
      </c>
      <c r="F192" s="106"/>
      <c r="G192" s="106">
        <v>900</v>
      </c>
      <c r="H192" s="106">
        <v>0</v>
      </c>
      <c r="I192" s="101">
        <f t="shared" si="5"/>
        <v>0</v>
      </c>
    </row>
    <row r="193" spans="2:9" hidden="1" x14ac:dyDescent="0.25">
      <c r="B193" s="102"/>
      <c r="C193" s="103">
        <v>322</v>
      </c>
      <c r="D193" s="104"/>
      <c r="E193" s="105" t="s">
        <v>147</v>
      </c>
      <c r="F193" s="106"/>
      <c r="G193" s="106">
        <v>0</v>
      </c>
      <c r="H193" s="106">
        <v>0</v>
      </c>
      <c r="I193" s="101" t="e">
        <f t="shared" si="5"/>
        <v>#DIV/0!</v>
      </c>
    </row>
    <row r="194" spans="2:9" x14ac:dyDescent="0.25">
      <c r="B194" s="132"/>
      <c r="C194" s="133"/>
      <c r="D194" s="120">
        <v>3221</v>
      </c>
      <c r="E194" s="124" t="s">
        <v>148</v>
      </c>
      <c r="F194" s="122"/>
      <c r="G194" s="122">
        <v>0</v>
      </c>
      <c r="H194" s="122">
        <v>0</v>
      </c>
      <c r="I194" s="123" t="e">
        <f t="shared" si="5"/>
        <v>#DIV/0!</v>
      </c>
    </row>
    <row r="195" spans="2:9" x14ac:dyDescent="0.25">
      <c r="B195" s="132"/>
      <c r="C195" s="133"/>
      <c r="D195" s="120">
        <v>3222</v>
      </c>
      <c r="E195" s="124" t="s">
        <v>149</v>
      </c>
      <c r="F195" s="122"/>
      <c r="G195" s="122">
        <v>0</v>
      </c>
      <c r="H195" s="122">
        <v>0</v>
      </c>
      <c r="I195" s="123" t="e">
        <f t="shared" si="5"/>
        <v>#DIV/0!</v>
      </c>
    </row>
    <row r="196" spans="2:9" x14ac:dyDescent="0.25">
      <c r="B196" s="132"/>
      <c r="C196" s="133"/>
      <c r="D196" s="120">
        <v>3225</v>
      </c>
      <c r="E196" s="124" t="s">
        <v>152</v>
      </c>
      <c r="F196" s="122"/>
      <c r="G196" s="122">
        <v>0</v>
      </c>
      <c r="H196" s="122">
        <v>0</v>
      </c>
      <c r="I196" s="123" t="e">
        <f t="shared" si="5"/>
        <v>#DIV/0!</v>
      </c>
    </row>
    <row r="197" spans="2:9" x14ac:dyDescent="0.25">
      <c r="B197" s="132"/>
      <c r="C197" s="133">
        <v>323</v>
      </c>
      <c r="D197" s="120"/>
      <c r="E197" s="124" t="s">
        <v>153</v>
      </c>
      <c r="F197" s="122"/>
      <c r="G197" s="122">
        <v>0</v>
      </c>
      <c r="H197" s="122">
        <v>0</v>
      </c>
      <c r="I197" s="123" t="e">
        <f t="shared" si="5"/>
        <v>#DIV/0!</v>
      </c>
    </row>
    <row r="198" spans="2:9" x14ac:dyDescent="0.25">
      <c r="B198" s="134"/>
      <c r="C198" s="135"/>
      <c r="D198" s="136">
        <v>3231</v>
      </c>
      <c r="E198" s="137" t="s">
        <v>154</v>
      </c>
      <c r="F198" s="138"/>
      <c r="G198" s="138">
        <v>0</v>
      </c>
      <c r="H198" s="138">
        <v>0</v>
      </c>
      <c r="I198" s="139" t="e">
        <f t="shared" si="5"/>
        <v>#DIV/0!</v>
      </c>
    </row>
    <row r="199" spans="2:9" x14ac:dyDescent="0.25">
      <c r="B199" s="79"/>
      <c r="C199" s="79"/>
      <c r="D199" s="79"/>
      <c r="E199" s="77"/>
      <c r="F199" s="78"/>
      <c r="G199" s="78"/>
      <c r="H199" s="78"/>
      <c r="I199" s="77"/>
    </row>
    <row r="200" spans="2:9" s="37" customFormat="1" x14ac:dyDescent="0.25">
      <c r="B200" s="79"/>
      <c r="C200" s="79"/>
      <c r="D200" s="79"/>
      <c r="E200" s="77"/>
      <c r="F200" s="77"/>
      <c r="G200" s="77"/>
      <c r="H200" s="77"/>
      <c r="I200" s="77"/>
    </row>
    <row r="201" spans="2:9" x14ac:dyDescent="0.25">
      <c r="B201" s="79"/>
      <c r="C201" s="79"/>
      <c r="D201" s="79"/>
      <c r="E201" s="77"/>
      <c r="F201" s="77"/>
      <c r="G201" s="77"/>
      <c r="H201" s="77"/>
      <c r="I201" s="77"/>
    </row>
    <row r="202" spans="2:9" x14ac:dyDescent="0.25">
      <c r="B202" s="172"/>
      <c r="C202" s="172"/>
      <c r="D202" s="172"/>
      <c r="E202" s="77"/>
      <c r="F202" s="77"/>
      <c r="G202" s="77"/>
      <c r="H202" s="77"/>
      <c r="I202" s="77"/>
    </row>
    <row r="203" spans="2:9" x14ac:dyDescent="0.25">
      <c r="B203" s="172"/>
      <c r="C203" s="172"/>
      <c r="D203" s="172"/>
      <c r="E203" s="77"/>
      <c r="F203" s="77"/>
      <c r="G203" s="77"/>
      <c r="H203" s="77"/>
      <c r="I203" s="77"/>
    </row>
    <row r="204" spans="2:9" x14ac:dyDescent="0.25">
      <c r="B204" s="172"/>
      <c r="C204" s="172"/>
      <c r="D204" s="172"/>
      <c r="E204" s="77"/>
      <c r="F204" s="77"/>
      <c r="G204" s="77"/>
      <c r="H204" s="77"/>
      <c r="I204" s="77"/>
    </row>
    <row r="205" spans="2:9" s="37" customFormat="1" x14ac:dyDescent="0.25">
      <c r="B205" s="172"/>
      <c r="C205" s="172"/>
      <c r="D205" s="172"/>
      <c r="E205" s="77"/>
      <c r="F205" s="77"/>
      <c r="G205" s="77"/>
      <c r="H205" s="77"/>
      <c r="I205" s="77"/>
    </row>
    <row r="206" spans="2:9" x14ac:dyDescent="0.25">
      <c r="B206" s="172"/>
      <c r="C206" s="172"/>
      <c r="D206" s="172"/>
      <c r="E206" s="77"/>
      <c r="F206" s="77"/>
      <c r="G206" s="77"/>
      <c r="H206" s="77"/>
      <c r="I206" s="77"/>
    </row>
    <row r="207" spans="2:9" x14ac:dyDescent="0.25">
      <c r="B207" s="172"/>
      <c r="C207" s="172"/>
      <c r="D207" s="172"/>
      <c r="E207" s="77"/>
      <c r="F207" s="77"/>
      <c r="G207" s="77"/>
      <c r="H207" s="77"/>
      <c r="I207" s="77"/>
    </row>
    <row r="208" spans="2:9" x14ac:dyDescent="0.25">
      <c r="B208" s="172"/>
      <c r="C208" s="172"/>
      <c r="D208" s="172"/>
      <c r="E208" s="77"/>
      <c r="F208" s="77"/>
      <c r="G208" s="77"/>
      <c r="H208" s="77"/>
      <c r="I208" s="77"/>
    </row>
    <row r="209" spans="2:9" x14ac:dyDescent="0.25">
      <c r="B209" s="172"/>
      <c r="C209" s="172"/>
      <c r="D209" s="172"/>
      <c r="E209" s="77"/>
      <c r="F209" s="77"/>
      <c r="G209" s="77"/>
      <c r="H209" s="77"/>
      <c r="I209" s="77"/>
    </row>
    <row r="210" spans="2:9" s="37" customFormat="1" x14ac:dyDescent="0.25">
      <c r="B210" s="172"/>
      <c r="C210" s="172"/>
      <c r="D210" s="172"/>
      <c r="E210" s="77"/>
      <c r="F210" s="77"/>
      <c r="G210" s="77"/>
      <c r="H210" s="77"/>
      <c r="I210" s="77"/>
    </row>
    <row r="211" spans="2:9" x14ac:dyDescent="0.25">
      <c r="B211" s="172"/>
      <c r="C211" s="172"/>
      <c r="D211" s="172"/>
      <c r="E211" s="77"/>
      <c r="F211" s="77"/>
      <c r="G211" s="77"/>
      <c r="H211" s="77"/>
      <c r="I211" s="77"/>
    </row>
    <row r="212" spans="2:9" x14ac:dyDescent="0.25">
      <c r="B212" s="172"/>
      <c r="C212" s="172"/>
      <c r="D212" s="172"/>
      <c r="E212" s="77"/>
      <c r="F212" s="77"/>
      <c r="G212" s="77"/>
      <c r="H212" s="77"/>
      <c r="I212" s="77"/>
    </row>
    <row r="213" spans="2:9" x14ac:dyDescent="0.25">
      <c r="B213" s="172"/>
      <c r="C213" s="172"/>
      <c r="D213" s="172"/>
      <c r="E213" s="77"/>
      <c r="F213" s="77"/>
      <c r="G213" s="77"/>
      <c r="H213" s="77"/>
      <c r="I213" s="77"/>
    </row>
    <row r="214" spans="2:9" x14ac:dyDescent="0.25">
      <c r="B214" s="172"/>
      <c r="C214" s="172"/>
      <c r="D214" s="172"/>
      <c r="E214" s="77"/>
      <c r="F214" s="77"/>
      <c r="G214" s="77"/>
      <c r="H214" s="77"/>
      <c r="I214" s="77"/>
    </row>
    <row r="215" spans="2:9" x14ac:dyDescent="0.25">
      <c r="B215" s="172"/>
      <c r="C215" s="172"/>
      <c r="D215" s="172"/>
      <c r="E215" s="77"/>
      <c r="F215" s="77"/>
      <c r="G215" s="77"/>
      <c r="H215" s="77"/>
      <c r="I215" s="77"/>
    </row>
    <row r="216" spans="2:9" x14ac:dyDescent="0.25">
      <c r="B216" s="172"/>
      <c r="C216" s="172"/>
      <c r="D216" s="172"/>
      <c r="E216" s="77"/>
      <c r="F216" s="77"/>
      <c r="G216" s="77"/>
      <c r="H216" s="77"/>
      <c r="I216" s="77"/>
    </row>
    <row r="217" spans="2:9" x14ac:dyDescent="0.25">
      <c r="B217" s="172"/>
      <c r="C217" s="172"/>
      <c r="D217" s="172"/>
      <c r="E217" s="77"/>
      <c r="F217" s="77"/>
      <c r="G217" s="77"/>
      <c r="H217" s="77"/>
      <c r="I217" s="77"/>
    </row>
    <row r="218" spans="2:9" x14ac:dyDescent="0.25">
      <c r="B218" s="172"/>
      <c r="C218" s="172"/>
      <c r="D218" s="172"/>
      <c r="E218" s="77"/>
      <c r="F218" s="77"/>
      <c r="G218" s="77"/>
      <c r="H218" s="77"/>
      <c r="I218" s="77"/>
    </row>
    <row r="219" spans="2:9" x14ac:dyDescent="0.25">
      <c r="B219" s="172"/>
      <c r="C219" s="172"/>
      <c r="D219" s="172"/>
      <c r="E219" s="77"/>
      <c r="F219" s="77"/>
      <c r="G219" s="77"/>
      <c r="H219" s="77"/>
      <c r="I219" s="77"/>
    </row>
    <row r="220" spans="2:9" x14ac:dyDescent="0.25">
      <c r="B220" s="172"/>
      <c r="C220" s="172"/>
      <c r="D220" s="172"/>
      <c r="E220" s="77"/>
      <c r="F220" s="77"/>
      <c r="G220" s="77"/>
      <c r="H220" s="77"/>
      <c r="I220" s="77"/>
    </row>
    <row r="221" spans="2:9" x14ac:dyDescent="0.25">
      <c r="B221" s="172"/>
      <c r="C221" s="172"/>
      <c r="D221" s="172"/>
      <c r="E221" s="77"/>
      <c r="F221" s="77"/>
      <c r="G221" s="77"/>
      <c r="H221" s="77"/>
      <c r="I221" s="77"/>
    </row>
    <row r="222" spans="2:9" x14ac:dyDescent="0.25">
      <c r="B222" s="172"/>
      <c r="C222" s="172"/>
      <c r="D222" s="172"/>
      <c r="E222" s="77"/>
      <c r="F222" s="77"/>
      <c r="G222" s="77"/>
      <c r="H222" s="77"/>
      <c r="I222" s="77"/>
    </row>
    <row r="223" spans="2:9" x14ac:dyDescent="0.25">
      <c r="B223" s="172"/>
      <c r="C223" s="172"/>
      <c r="D223" s="172"/>
      <c r="E223" s="77"/>
      <c r="F223" s="77"/>
      <c r="G223" s="77"/>
      <c r="H223" s="77"/>
      <c r="I223" s="77"/>
    </row>
    <row r="224" spans="2:9" x14ac:dyDescent="0.25">
      <c r="B224" s="173"/>
      <c r="C224" s="173"/>
      <c r="D224" s="173"/>
    </row>
    <row r="235" spans="2:9" s="37" customFormat="1" x14ac:dyDescent="0.25">
      <c r="B235"/>
      <c r="C235"/>
      <c r="D235"/>
      <c r="E235"/>
      <c r="F235"/>
      <c r="G235"/>
      <c r="H235"/>
      <c r="I235"/>
    </row>
    <row r="242" spans="2:9" s="37" customFormat="1" x14ac:dyDescent="0.25">
      <c r="B242"/>
      <c r="C242"/>
      <c r="D242"/>
      <c r="E242"/>
      <c r="F242"/>
      <c r="G242"/>
      <c r="H242"/>
      <c r="I242"/>
    </row>
    <row r="246" spans="2:9" s="37" customFormat="1" x14ac:dyDescent="0.25">
      <c r="B246"/>
      <c r="C246"/>
      <c r="D246"/>
      <c r="E246"/>
      <c r="F246"/>
      <c r="G246"/>
      <c r="H246"/>
      <c r="I246"/>
    </row>
    <row r="250" spans="2:9" s="37" customFormat="1" x14ac:dyDescent="0.25">
      <c r="B250"/>
      <c r="C250"/>
      <c r="D250"/>
      <c r="E250"/>
      <c r="F250"/>
      <c r="G250"/>
      <c r="H250"/>
      <c r="I250"/>
    </row>
    <row r="255" spans="2:9" s="37" customFormat="1" x14ac:dyDescent="0.25">
      <c r="B255"/>
      <c r="C255"/>
      <c r="D255"/>
      <c r="E255"/>
      <c r="F255"/>
      <c r="G255"/>
      <c r="H255"/>
      <c r="I255"/>
    </row>
    <row r="264" spans="2:9" s="37" customFormat="1" x14ac:dyDescent="0.25">
      <c r="B264"/>
      <c r="C264"/>
      <c r="D264"/>
      <c r="E264"/>
      <c r="F264"/>
      <c r="G264"/>
      <c r="H264"/>
      <c r="I264"/>
    </row>
    <row r="275" spans="2:9" s="37" customFormat="1" x14ac:dyDescent="0.25">
      <c r="B275"/>
      <c r="C275"/>
      <c r="D275"/>
      <c r="E275"/>
      <c r="F275"/>
      <c r="G275"/>
      <c r="H275"/>
      <c r="I275"/>
    </row>
    <row r="284" spans="2:9" s="37" customFormat="1" x14ac:dyDescent="0.25">
      <c r="B284"/>
      <c r="C284"/>
      <c r="D284"/>
      <c r="E284"/>
      <c r="F284"/>
      <c r="G284"/>
      <c r="H284"/>
      <c r="I284"/>
    </row>
    <row r="290" spans="2:9" s="37" customFormat="1" x14ac:dyDescent="0.25">
      <c r="B290"/>
      <c r="C290"/>
      <c r="D290"/>
      <c r="E290"/>
      <c r="F290"/>
      <c r="G290"/>
      <c r="H290"/>
      <c r="I290"/>
    </row>
    <row r="296" spans="2:9" s="37" customFormat="1" x14ac:dyDescent="0.25">
      <c r="B296"/>
      <c r="C296"/>
      <c r="D296"/>
      <c r="E296"/>
      <c r="F296"/>
      <c r="G296"/>
      <c r="H296"/>
      <c r="I296"/>
    </row>
    <row r="304" spans="2:9" s="37" customFormat="1" x14ac:dyDescent="0.25">
      <c r="B304"/>
      <c r="C304"/>
      <c r="D304"/>
      <c r="E304"/>
      <c r="F304"/>
      <c r="G304"/>
      <c r="H304"/>
      <c r="I304"/>
    </row>
    <row r="310" spans="2:9" s="37" customFormat="1" x14ac:dyDescent="0.25">
      <c r="B310"/>
      <c r="C310"/>
      <c r="D310"/>
      <c r="E310"/>
      <c r="F310"/>
      <c r="G310"/>
      <c r="H310"/>
      <c r="I310"/>
    </row>
    <row r="321" spans="2:9" s="37" customFormat="1" x14ac:dyDescent="0.25">
      <c r="B321"/>
      <c r="C321"/>
      <c r="D321"/>
      <c r="E321"/>
      <c r="F321"/>
      <c r="G321"/>
      <c r="H321"/>
      <c r="I321"/>
    </row>
  </sheetData>
  <mergeCells count="56">
    <mergeCell ref="E84:G84"/>
    <mergeCell ref="B187:D187"/>
    <mergeCell ref="B9:D9"/>
    <mergeCell ref="B10:D10"/>
    <mergeCell ref="B11:D11"/>
    <mergeCell ref="B52:D52"/>
    <mergeCell ref="B96:D96"/>
    <mergeCell ref="B56:D56"/>
    <mergeCell ref="B60:D60"/>
    <mergeCell ref="B78:D78"/>
    <mergeCell ref="B85:D85"/>
    <mergeCell ref="B86:D86"/>
    <mergeCell ref="B74:D74"/>
    <mergeCell ref="B66:D66"/>
    <mergeCell ref="B61:D61"/>
    <mergeCell ref="B84:D84"/>
    <mergeCell ref="B2:I2"/>
    <mergeCell ref="B4:I4"/>
    <mergeCell ref="B6:E6"/>
    <mergeCell ref="B7:E7"/>
    <mergeCell ref="B8:D8"/>
    <mergeCell ref="B138:D138"/>
    <mergeCell ref="B143:D143"/>
    <mergeCell ref="B106:D106"/>
    <mergeCell ref="B179:D179"/>
    <mergeCell ref="B183:D183"/>
    <mergeCell ref="B110:D110"/>
    <mergeCell ref="B111:D111"/>
    <mergeCell ref="B127:D127"/>
    <mergeCell ref="B202:D202"/>
    <mergeCell ref="B188:D188"/>
    <mergeCell ref="B189:D189"/>
    <mergeCell ref="B209:D209"/>
    <mergeCell ref="B210:D210"/>
    <mergeCell ref="B212:D212"/>
    <mergeCell ref="B203:D203"/>
    <mergeCell ref="B204:D204"/>
    <mergeCell ref="B205:D205"/>
    <mergeCell ref="B206:D206"/>
    <mergeCell ref="B207:D207"/>
    <mergeCell ref="B223:D223"/>
    <mergeCell ref="B224:D224"/>
    <mergeCell ref="B175:D175"/>
    <mergeCell ref="B168:D168"/>
    <mergeCell ref="B218:D218"/>
    <mergeCell ref="B219:D219"/>
    <mergeCell ref="B220:D220"/>
    <mergeCell ref="B221:D221"/>
    <mergeCell ref="B222:D222"/>
    <mergeCell ref="B213:D213"/>
    <mergeCell ref="B214:D214"/>
    <mergeCell ref="B215:D215"/>
    <mergeCell ref="B216:D216"/>
    <mergeCell ref="B217:D217"/>
    <mergeCell ref="B208:D208"/>
    <mergeCell ref="B211:D211"/>
  </mergeCells>
  <pageMargins left="0.25" right="0.25" top="0.75" bottom="0.75" header="0.3" footer="0.3"/>
  <pageSetup paperSize="9" scale="8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7</vt:i4>
      </vt:variant>
    </vt:vector>
  </HeadingPairs>
  <TitlesOfParts>
    <vt:vector size="7" baseType="lpstr">
      <vt:lpstr>SAŽETAK</vt:lpstr>
      <vt:lpstr> Račun prihoda i rashoda</vt:lpstr>
      <vt:lpstr>Rashodi i prihodi prema izvoru</vt:lpstr>
      <vt:lpstr>Rashodi prema funkcijskoj k </vt:lpstr>
      <vt:lpstr>Račun financiranja </vt:lpstr>
      <vt:lpstr>Račun fin prema izvorima f</vt:lpstr>
      <vt:lpstr>Programska klasifikacija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Računovotkinja</cp:lastModifiedBy>
  <cp:lastPrinted>2023-08-22T19:51:15Z</cp:lastPrinted>
  <dcterms:created xsi:type="dcterms:W3CDTF">2022-08-12T12:51:27Z</dcterms:created>
  <dcterms:modified xsi:type="dcterms:W3CDTF">2023-08-23T10:20:39Z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- Tablica za izradu financijskog plana PK JLP(R)S.xlsx</vt:lpwstr>
  </property>
</Properties>
</file>